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 tabRatio="557" activeTab="2"/>
  </bookViews>
  <sheets>
    <sheet name="NagAOC" sheetId="4" r:id="rId1"/>
    <sheet name="A. Kryteria Formalne" sheetId="6" r:id="rId2"/>
    <sheet name="B. Kryteria dopuszczające" sheetId="7" r:id="rId3"/>
    <sheet name="C. Kryteria punktowe" sheetId="8" r:id="rId4"/>
    <sheet name="Instruk. oceny punktowej" sheetId="1" r:id="rId5"/>
    <sheet name="Wynik oceny " sheetId="10" r:id="rId6"/>
  </sheets>
  <externalReferences>
    <externalReference r:id="rId7"/>
    <externalReference r:id="rId8"/>
    <externalReference r:id="rId9"/>
  </externalReferences>
  <definedNames>
    <definedName name="_ftn1" localSheetId="0">NagAOC!#REF!</definedName>
    <definedName name="_ftnref1" localSheetId="0">NagAOC!#REF!</definedName>
    <definedName name="a1Wartość_całkowita_projektu" localSheetId="5">[1]DaneAOC!$B$11</definedName>
    <definedName name="a1Wartość_całkowita_projektu">[2]DaneAOC!$B$11</definedName>
    <definedName name="a2Koszty_kwalifikowalne" localSheetId="5">[1]DaneAOC!$B$12</definedName>
    <definedName name="a2Koszty_kwalifikowalne">[2]DaneAOC!$B$12</definedName>
    <definedName name="a3Wnioskowana_kwota_dofinansowania" localSheetId="5">[1]DaneAOC!$B$13</definedName>
    <definedName name="a3Wnioskowana_kwota_dofinansowania">[2]DaneAOC!$B$13</definedName>
    <definedName name="a4w_tym_EFRR" localSheetId="5">[1]DaneAOC!$B$14</definedName>
    <definedName name="a4w_tym_EFRR">[2]DaneAOC!$B$14</definedName>
    <definedName name="a5PropKwotaDofinansowania_PLN" localSheetId="5">'Wynik oceny '!$C$14</definedName>
    <definedName name="a5PropKwotaDofinansowania_PLN">#REF!</definedName>
    <definedName name="ddd">{"sto";"dwieście";"trzysta";"czterysta";"pięćset";"sześćset";"siedemset";"osiemset";"dziewięcset"}</definedName>
    <definedName name="excelblog_Dziesiatki" localSheetId="1">{"dziesięć";"dwadzieścia";"trzydzieści";"czterdzieści";"pięćdziesiąt";"sześćdziesiąt";"siedemdziesiąt";"osiemdziesiąt";"dziewięćdziesiąt"}</definedName>
    <definedName name="excelblog_Dziesiatki" localSheetId="2">{"dziesięć";"dwadzieścia";"trzydzieści";"czterdzieści";"pięćdziesiąt";"sześćdziesiąt";"siedemdziesiąt";"osiemdziesiąt";"dziewięćdziesiąt"}</definedName>
    <definedName name="excelblog_Dziesiatki" localSheetId="3">{"dziesięć";"dwadzieścia";"trzydzieści";"czterdzieści";"pięćdziesiąt";"sześćdziesiąt";"siedemdziesiąt";"osiemdziesiąt";"dziewięćdziesiąt"}</definedName>
    <definedName name="excelblog_Dziesiatki" localSheetId="5">{"dziesięć";"dwadzieścia";"trzydzieści";"czterdzieści";"pięćdziesiąt";"sześćdziesiąt";"siedemdziesiąt";"osiemdziesiąt";"dziewięćdziesiąt"}</definedName>
    <definedName name="excelblog_Dziesiatki">{"dziesięć";"dwadzieścia";"trzydzieści";"czterdzieści";"pięćdziesiąt";"sześćdziesiąt";"siedemdziesiąt";"osiemdziesiąt";"dziewięćdziesiąt"}</definedName>
    <definedName name="excelblog_Jednosci" localSheetId="1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2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3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5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1">{"sto";"dwieście";"trzysta";"czterysta";"pięćset";"sześćset";"siedemset";"osiemset";"dziewięcset"}</definedName>
    <definedName name="excelblog_Setki" localSheetId="2">{"sto";"dwieście";"trzysta";"czterysta";"pięćset";"sześćset";"siedemset";"osiemset";"dziewięcset"}</definedName>
    <definedName name="excelblog_Setki" localSheetId="3">{"sto";"dwieście";"trzysta";"czterysta";"pięćset";"sześćset";"siedemset";"osiemset";"dziewięcset"}</definedName>
    <definedName name="excelblog_Setki" localSheetId="5">{"sto";"dwieście";"trzysta";"czterysta";"pięćset";"sześćset";"siedemset";"osiemset";"dziewięcset"}</definedName>
    <definedName name="excelblog_Setki">{"sto";"dwieście";"trzysta";"czterysta";"pięćset";"sześćset";"siedemset";"osiemset";"dziewięcset"}</definedName>
    <definedName name="KwotaDofinansProp" comment="Proponowana_kwota_dofinansowania_PLN" localSheetId="5">'[1]Wynik oceny'!$C$10</definedName>
    <definedName name="KwotaDofinansProp" comment="Proponowana_kwota_dofinansowania_PLN">'[2]Wynik oceny'!$C$10</definedName>
    <definedName name="_xlnm.Print_Area" localSheetId="1">'A. Kryteria Formalne'!$A$1:$F$24</definedName>
    <definedName name="_xlnm.Print_Area" localSheetId="2">'B. Kryteria dopuszczające'!$A$1:$F$70</definedName>
    <definedName name="_xlnm.Print_Area" localSheetId="3">'C. Kryteria punktowe'!$A$1:$H$23</definedName>
    <definedName name="_xlnm.Print_Area" localSheetId="4">'Instruk. oceny punktowej'!$A$1:$C$9</definedName>
    <definedName name="_xlnm.Print_Area" localSheetId="0">NagAOC!$A$1:$F$18</definedName>
    <definedName name="_xlnm.Print_Area" localSheetId="5">'Wynik oceny '!$A$1:$H$19</definedName>
    <definedName name="OcenaData" comment="Data Oceny" localSheetId="5">'Wynik oceny '!$B$19</definedName>
    <definedName name="OcenaData" comment="Data Oceny">#REF!</definedName>
    <definedName name="OLE_LINK1" localSheetId="0">NagAOC!$C$18</definedName>
    <definedName name="PnktyUzyskane" localSheetId="5">'[1]C. Kryteria punktowe'!$G$14</definedName>
    <definedName name="PnktyUzyskane">'[2]C. Kryteria punktowe'!$G$14</definedName>
    <definedName name="slownie" localSheetId="0">#REF!</definedName>
    <definedName name="slownie">#REF!</definedName>
    <definedName name="XX">#REF!</definedName>
  </definedNames>
  <calcPr calcId="125725"/>
</workbook>
</file>

<file path=xl/calcChain.xml><?xml version="1.0" encoding="utf-8"?>
<calcChain xmlns="http://schemas.openxmlformats.org/spreadsheetml/2006/main">
  <c r="G35" i="7"/>
  <c r="G25"/>
  <c r="G26"/>
  <c r="G27"/>
  <c r="G28"/>
  <c r="G29"/>
  <c r="G30"/>
  <c r="G31"/>
  <c r="G32"/>
  <c r="G33"/>
  <c r="G34"/>
  <c r="A1" i="10" l="1"/>
  <c r="E23"/>
  <c r="C17"/>
  <c r="F16"/>
  <c r="C16"/>
  <c r="F15"/>
  <c r="C15"/>
  <c r="B10"/>
  <c r="A10"/>
  <c r="G11" i="8" l="1"/>
  <c r="E11"/>
  <c r="B1" l="1"/>
  <c r="B1" i="7"/>
  <c r="E42"/>
  <c r="D42"/>
  <c r="E41"/>
  <c r="D41"/>
  <c r="K40"/>
  <c r="I40"/>
  <c r="C37"/>
  <c r="B37"/>
  <c r="M30"/>
  <c r="K30"/>
  <c r="I30"/>
  <c r="M29"/>
  <c r="K29"/>
  <c r="I29"/>
  <c r="M28"/>
  <c r="K28"/>
  <c r="I28"/>
  <c r="M27"/>
  <c r="K27"/>
  <c r="I27"/>
  <c r="M26"/>
  <c r="K26"/>
  <c r="I26"/>
  <c r="M25"/>
  <c r="K25"/>
  <c r="I25"/>
  <c r="C20"/>
  <c r="B20"/>
  <c r="M18"/>
  <c r="K18"/>
  <c r="I18"/>
  <c r="G18"/>
  <c r="M17"/>
  <c r="K17"/>
  <c r="I17"/>
  <c r="G17"/>
  <c r="M16"/>
  <c r="K16"/>
  <c r="I16"/>
  <c r="G16"/>
  <c r="M15"/>
  <c r="K15"/>
  <c r="I15"/>
  <c r="G15"/>
  <c r="M14"/>
  <c r="K14"/>
  <c r="I14"/>
  <c r="G14"/>
  <c r="M13"/>
  <c r="K13"/>
  <c r="I13"/>
  <c r="G13"/>
  <c r="M12"/>
  <c r="K12"/>
  <c r="I12"/>
  <c r="G12"/>
  <c r="M11"/>
  <c r="K11"/>
  <c r="I11"/>
  <c r="G11"/>
  <c r="M10"/>
  <c r="K10"/>
  <c r="I10"/>
  <c r="G10"/>
  <c r="M9"/>
  <c r="K9"/>
  <c r="I9"/>
  <c r="G9"/>
  <c r="M8"/>
  <c r="K8"/>
  <c r="I8"/>
  <c r="G8"/>
  <c r="M7"/>
  <c r="K7"/>
  <c r="I7"/>
  <c r="G7"/>
  <c r="M6"/>
  <c r="K6"/>
  <c r="I6"/>
  <c r="G6"/>
  <c r="C1"/>
  <c r="C1" i="6"/>
  <c r="B1"/>
  <c r="E19"/>
  <c r="D19"/>
  <c r="L15"/>
  <c r="J15"/>
  <c r="H15"/>
  <c r="G15"/>
  <c r="L14"/>
  <c r="J14"/>
  <c r="H14"/>
  <c r="G14"/>
  <c r="L13"/>
  <c r="J13"/>
  <c r="H13"/>
  <c r="G13"/>
  <c r="L12"/>
  <c r="J12"/>
  <c r="H12"/>
  <c r="G12"/>
  <c r="L11"/>
  <c r="J11"/>
  <c r="H11"/>
  <c r="G11"/>
  <c r="L10"/>
  <c r="J10"/>
  <c r="H10"/>
  <c r="G10"/>
  <c r="L9"/>
  <c r="J9"/>
  <c r="H9"/>
  <c r="G9"/>
  <c r="L8"/>
  <c r="J8"/>
  <c r="H8"/>
  <c r="G8"/>
  <c r="L7"/>
  <c r="J7"/>
  <c r="H7"/>
  <c r="G7"/>
  <c r="L6"/>
  <c r="J6"/>
  <c r="H6"/>
  <c r="G6"/>
  <c r="C1" i="1"/>
  <c r="B1"/>
  <c r="B18" i="4"/>
  <c r="B1" i="10" s="1"/>
  <c r="B13" i="4"/>
  <c r="B12"/>
  <c r="C1" i="8" l="1"/>
</calcChain>
</file>

<file path=xl/sharedStrings.xml><?xml version="1.0" encoding="utf-8"?>
<sst xmlns="http://schemas.openxmlformats.org/spreadsheetml/2006/main" count="193" uniqueCount="149">
  <si>
    <t>PRIORYTET INWESTYCYJNY:</t>
  </si>
  <si>
    <t>OŚ PRIORYTETOWA:</t>
  </si>
  <si>
    <t>DZIAŁANIE:</t>
  </si>
  <si>
    <t xml:space="preserve">Typ projektu: </t>
  </si>
  <si>
    <t xml:space="preserve">Wnioskodawca: </t>
  </si>
  <si>
    <t xml:space="preserve">Tytuł projektu: </t>
  </si>
  <si>
    <t>Wartość całkowita projektu:</t>
  </si>
  <si>
    <t>Koszty kwalifikowalne:</t>
  </si>
  <si>
    <t>Wnioskowana kwota dofinansowania:</t>
  </si>
  <si>
    <t xml:space="preserve">w tym EFRR: </t>
  </si>
  <si>
    <t>Numer ewidencyjny wniosku:</t>
  </si>
  <si>
    <t>Lp.</t>
  </si>
  <si>
    <t>Nazwa kryterium</t>
  </si>
  <si>
    <t>Definicja kryterium (informacja o zasadach oceny)</t>
  </si>
  <si>
    <t>Instrukcja dokonywania oceny punktowej</t>
  </si>
  <si>
    <t>A. Kryteria Formalne</t>
  </si>
  <si>
    <t>(Niespełnienie co najmniej jednego z wymienionych poniżej kryteriów powoduje odrzucenie projektu)</t>
  </si>
  <si>
    <t>Tak</t>
  </si>
  <si>
    <t>Nie</t>
  </si>
  <si>
    <t>Nie dotyczy</t>
  </si>
  <si>
    <t>Tak Względne</t>
  </si>
  <si>
    <t xml:space="preserve">Jeżeli wniosek dotyczy innego konkursu/naboru  niż ten, w ramach którego został złożony, wniosek zostaje odrzucony. </t>
  </si>
  <si>
    <t xml:space="preserve">Wniosek złożony do właściwej instytucji </t>
  </si>
  <si>
    <t>Jeżeli wniosek nie został złożony do Sekretariatu Departamentu Wdrażania EFRR, na adres: ul. Sienkiewicza 63, 25-002 Kielce, pok. 313 p. II. *, wniosek zostaje odrzucony.</t>
  </si>
  <si>
    <t>Wnioskodawca/partnerzy uprawniony/uprawnieni jest/są do składania wniosku/otrzymania wsparcia</t>
  </si>
  <si>
    <t>Właściwe miejsce realizacji projektu</t>
  </si>
  <si>
    <r>
      <t xml:space="preserve">Jeżeli projekt nie jest realizowany na terenie województwa świętokrzyskiego oraz jest realizowany poza wskazanym obszarem strategicznej interwencji </t>
    </r>
    <r>
      <rPr>
        <strike/>
        <sz val="12"/>
        <rFont val="Calibri"/>
        <family val="2"/>
        <charset val="238"/>
        <scheme val="minor"/>
      </rPr>
      <t>……………….</t>
    </r>
    <r>
      <rPr>
        <sz val="12"/>
        <rFont val="Calibri"/>
        <family val="2"/>
        <charset val="238"/>
        <scheme val="minor"/>
      </rPr>
      <t>.* (o ile dotyczy), wniosek zostaje odrzucony.</t>
    </r>
  </si>
  <si>
    <t>Projekt nie dotyczy działalności gospodarczej wykluczonej  ze wsparcia? (kody PKD/EKD) 
(o ile dotyczy)</t>
  </si>
  <si>
    <t>Jeżeli we wniosku wpisano kod PKD/EKD (zgodny z danymi w KRS) który podlega wykluczeniu, zgodnie z Rozporządzeniem Parlamentu Europejskiego i Rady (UE) nr 1303/2013; Rozporządzeniem Parlamentu Europejskiego i Rady (UE) nr 1301/2013, Rozporządzeniem Komisji (UE)  nr 651/2014,Rozporządzeniem Komisji (UE) nr 1407/2013, wniosek zostaje odrzucony.</t>
  </si>
  <si>
    <t>Czy projekt nie jest zakończony lub w pełni zrealizowany w rozumieniu art.65 ust. 6 Rozporządzenia ogólnego 1303/2013 z dnia 17 grudnia 2013 roku?</t>
  </si>
  <si>
    <t>Jeżeli projekt jest zakończony w rozumieniu art. 65 ust. 6 Rozporządzenia ogólnego 1303/2013 z dnia 17 grudnia 2013 roku,  wniosek zostaje odrzucony. (Kryterium musi być spełnione na moment składania wniosku).</t>
  </si>
  <si>
    <t xml:space="preserve">Jeżeli we wniosku o dofinansowanie wartość wnioskowanego dofinansowania przekracza pułap maksymalnego poziomu dofinansowania, wniosek zostaje odrzucony. </t>
  </si>
  <si>
    <t xml:space="preserve">Jeżeli wniosek nie spełnia warunku minimalnej/maksymalnej wartości projektu, wniosek zostaje odrzucony. </t>
  </si>
  <si>
    <t>Jeżeli wniosek nie spełnia warunku minimalnej/maksymalnej wartości wydatków kwalifikowalnych projektu, wniosek zostaje odrzucony.</t>
  </si>
  <si>
    <t xml:space="preserve">Jeżeli wniosek nie jest zgodny z typami projektów przewidzianymi dla danego działania, wniosek zostaje odrzucony. </t>
  </si>
  <si>
    <t>WYNIK OCENY - KRYTERIA FORMALNE:</t>
  </si>
  <si>
    <t>Pozytywny</t>
  </si>
  <si>
    <t xml:space="preserve">Negatywny </t>
  </si>
  <si>
    <t>B1 KRYTERIA DOPUSZCZAJĄCE OGÓLNE</t>
  </si>
  <si>
    <t xml:space="preserve">Nazwa kryterium </t>
  </si>
  <si>
    <t>Spójność dokumentacji projektowej</t>
  </si>
  <si>
    <t>Przy ocenie kryterium badana będzie w szczególności spójność pomiędzy Wnioskiem o dofinansowanie, a pozostałą dokumentacją aplikacyjną (tj. Studium wykonalności/Biznes plan, załączniki do Wniosku o dofinansowanie).
Na wezwanie Instytucji Zarządzającej RPOWŚ 2014-2020, Wnioskodawca może uzupełnić lub poprawić projekt w zakresie niniejszego kryterium na etapie oceny spełniania kryteriów wyboru (zgodnie z art. 45 ust. 3 ustawy wdrożeniowej).</t>
  </si>
  <si>
    <t>Właściwie przygotowana analiza finansowa i/lub ekonomiczna projektu</t>
  </si>
  <si>
    <t/>
  </si>
  <si>
    <t>Efektywność ekonomiczna projektu</t>
  </si>
  <si>
    <t xml:space="preserve"> W kryterium sprawdzane będzie w szczególności, czy przedsięwzięcie jest uzasadnione 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
- wartość wskaźnika ENPV powinna być &gt; 0; 
- wartość wskaźnika ERR powinna przewyższać przyjętą stopę dyskontową; 
- relacja korzyści do kosztów (B/C) powinna być &gt; 1.               
W przypadku projektów, dla których nie jest możliwe oszacowanie ww. wskaźników, ocena kryterium 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w formie analizy wielokryterialnej lub opisu korzyści i kosztów społecznych).
Na wezwanie Instytucji Zarządzającej RPOWŚ 2014-2020, Wnioskodawca może uzupełnić lub poprawić projekt w zakresie niniejszego kryterium na etapie oceny spełniania kryteriów wyboru (zgodnie z art. 45 ust. 3 ustawy wdrożeniowej).</t>
  </si>
  <si>
    <t>Potencjalna kwalifikowalność wydatków</t>
  </si>
  <si>
    <t>Trwałość projektu</t>
  </si>
  <si>
    <t>W tym kryterium badane będzie, czy Wnioskodawca we wniosku o dofinansowanie (sekcja 4) zadeklarował trwałość projektu zgodnie z art. 71 rozporządzenia nr 1303/2013.
Na wezwanie Instytucji Zarządzającej RPOWŚ 2014-2020, Wnioskodawca może uzupełnić lub poprawić projekt w zakresie niniejszego kryterium na etapie oceny spełniania kryteriów wyboru (zgodnie z art. 45 ust. 3 ustawy wdrożeniowej).</t>
  </si>
  <si>
    <t>Adekwatność rodzaju wskaźników do typu projektu i realność ich wartości docelowych</t>
  </si>
  <si>
    <t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
Na wezwanie Instytucji Zarządzającej RPOWŚ 2014-2020, Wnioskodawca może uzupełnić lub poprawić projekt w zakresie niniejszego kryterium na etapie oceny spełniania kryteriów wyboru (zgodnie z art. 45 ust. 3 ustawy wdrożeniowej).</t>
  </si>
  <si>
    <t xml:space="preserve">Wykonalność prawna 
projektu
</t>
  </si>
  <si>
    <t>Czy wnioskodawca posiada zdolność organizacyjno-instytucjonalną do realizacji projektu?</t>
  </si>
  <si>
    <t>Ocenie podlegać będzie, czy Wnioskodawca posiada zdolność instytucjonalną, kadrową i organizacyjną do zrealizowania projektu i jego utrzymania co najmniej w wymaganym okresie trwałości (czy kadra, doświadczenie, struktura organizacyjna, zasoby rzeczowe Wnioskodawcy zapewniają realizację i utrzymanie projektu).
Na wezwanie Instytucji Zarządzającej RPOWŚ 2014-2020, Wnioskodawca może uzupełnić lub poprawić projekt w zakresie niniejszego kryterium na etapie oceny spełniania kryteriów wyboru (zgodnie z art. 45 ust. 3 ustawy wdrożeniowej).</t>
  </si>
  <si>
    <t>Wykonalność finansowa projektu</t>
  </si>
  <si>
    <t>W ramach kryterium ocenie podlega, czy Wnioskodawca udokumentował zdolność do sfinansowania projektu w zakładanym zakresie i zgodnie z przyjętym harmonogramem, a także zdolność finansową do utrzymania projektu co najmniej w wymaganym okresie trwałości (trwałość finansowa projektu). Weryfikowane będzie, czy Wnioskodawca posiada odpowiednie środki finansowe do sfinansowania wydatków w ramach projektu. Wnioskodawca musi dysponować środkami finansowymi wystarczającymi na realizację projektu, na zapewnienie jego płynności finansowej. W przypadku finansowania projektu również z innych niż dotacja zewnętrznych źródeł (np. kredyt, pożyczka) ocenie podlega wiarygodność/realność pozyskania takich zewnętrznych źródeł finansowania, w tym wiarygodność osób/podmiotów potwierdzających zapewnienie finansowania. Ocena zostanie dokonana na podstawie informacji zawartych w dokumentacji aplikacyjnej oraz dołączonych kopii dokumentów potwierdzających zapewnienie finansowania.
Na wezwanie Instytucji Zarządzającej RPOWŚ 2014-2020, Wnioskodawca może uzupełnić lub poprawić projekt w zakresie niniejszego kryterium na etapie oceny spełniania kryteriów wyboru (zgodnie z art. 45 ust. 3 ustawy wdrożeniowej).</t>
  </si>
  <si>
    <t>Zgodność projektu z zapisami RPOWŚ 2014-2020 oraz SZOOP obowiązujacym na dzien ogłoszenia konkursu/naboru</t>
  </si>
  <si>
    <t>W ramach kryterium ocenie podlega zgodność projektu z pozostałymi, nie zawierającymi się w innych kryteriach wyboru zapisami/wymaganiami Regionalnego Programu Operacyjnego Województwa Świętokrzyskiego na lata 2014-2020 oraz Szczegółowego Opisu Osi Priorytetowych, w zakresie odnoszącym się do właściwego Priorytetu Inwestycyjnego (Działania RPOWŚ 2014-2020).
Na wezwanie Instytucji Zarządzającej RPOWŚ 2014-2020, Wnioskodawca może uzupełnić lub poprawić projekt w zakresie niniejszego kryterium na etapie oceny spełniania kryteriów wyboru (zgodnie z art. 45 ust. 3 ustawy wdrożeniowej).</t>
  </si>
  <si>
    <t>Zgodność projektu z zapisami Regulaminu konkursu/naboru</t>
  </si>
  <si>
    <t>W ramach kryterium ocenie podlega zgodność projektu  pozostałymi, nie zawierającymi się w innych kryteriach wyboru zapisami/wymaganiami Regulaminu konkursu.
Na wezwanie Instytucji Zarządzającej RPOWŚ 2014-2020, Wnioskodawca może uzupełnić lub poprawić projekt w zakresie niniejszego kryterium na etapie oceny spełniania kryteriów wyboru (zgodnie z art. 45 ust. 3 ustawy wdrożeniowej).</t>
  </si>
  <si>
    <t>* zgodnie z Regulaminem konkursu/naboru</t>
  </si>
  <si>
    <t>B2 KRYTERIA DOPUSZCZAJĄCE SEKTOROWE</t>
  </si>
  <si>
    <t>Wynik oceny dopuszczającej</t>
  </si>
  <si>
    <t>1.</t>
  </si>
  <si>
    <t xml:space="preserve">Przekazanie projektu do oceny punktowej </t>
  </si>
  <si>
    <t>2.</t>
  </si>
  <si>
    <t xml:space="preserve">Odrzucenie projektu z powodu niespełnienia kryteriów dopuszczających ogólnych </t>
  </si>
  <si>
    <t>3.</t>
  </si>
  <si>
    <t>Odrzucenie projektu z powodu niespełnienia kryteriów dopuszczających sektorowych</t>
  </si>
  <si>
    <t>C. KRYTERIA PUNKTOWE</t>
  </si>
  <si>
    <t>(Nie uzyskanie co najmniej 60% maksymalnej liczby punktów powoduje odrzucenie projektu)</t>
  </si>
  <si>
    <t>Kryterium</t>
  </si>
  <si>
    <t>Punktacja</t>
  </si>
  <si>
    <t>Waga</t>
  </si>
  <si>
    <t>Maks. 
liczba 
pkt.</t>
  </si>
  <si>
    <t>Liczba uzyskanych punktów (przed zważeniem)</t>
  </si>
  <si>
    <t>Liczba uzyskanych punktów (po zważeniu)</t>
  </si>
  <si>
    <t>Uzasadnienie oceny</t>
  </si>
  <si>
    <t>4.</t>
  </si>
  <si>
    <t>5.</t>
  </si>
  <si>
    <t>RAZEM</t>
  </si>
  <si>
    <t>Negatywny</t>
  </si>
  <si>
    <t>Proponowana kwota dofinansowania PLN:</t>
  </si>
  <si>
    <t>słownie:</t>
  </si>
  <si>
    <t>Data oceny:</t>
  </si>
  <si>
    <t>(rrrr-mm-dd)</t>
  </si>
  <si>
    <t>1. Innowacje i nauka</t>
  </si>
  <si>
    <t>Zgodność z zasadami horyzontalnymi</t>
  </si>
  <si>
    <t xml:space="preserve">W kryterium badana będzie, czy Wnioskodawca wykazał zgodność projektu z zasadami horyzontalnymi UE, w tym:
 zgodność projektu z zasadą zrównoważonego rozwoju;
 zgodność projektu z zasadą promowania równości mężczyzn i kobiet oraz niedyskryminacji.
Wymagane jest wykazanie pozytywnego wpływu na zasadę niedyskryminacji, w tym dostępności dla osób z niepełnosprawnościami.
Przez pozytywny wpływ w przypadku projektów EFRR należy rozumieć zapewnienie dostępności infrastruktury, transportu, towarów, usług, technologii i systemów informacyjno-komunikacyjnych oraz wszelkich innych produktów projektów (które nie zostały uznane za neutralne) dla wszystkich ich użytkowników, zgodnie ze standardami dostępności, stanowiącymi załącznik do Wytycznych w zakresie realizacji zasady równości szans i niedyskryminacji, w tym dostępności dla osób z niepełnosprawnościami oraz zasady równości szans kobiet i mężczyzn w ramach funduszy unijnych na lata 2014-2020. 
Na wezwanie Instytucji Zarządzającej RPOWŚ 2014-2020, Wnioskodawca może uzupełnić lub poprawić projekt w zakresie niniejszego kryterium na etapie oceny spełniania kryteriów wyboru (zgodnie z art. 45 ust. 3 ustawy wdrożeniowej).
</t>
  </si>
  <si>
    <r>
      <t xml:space="preserve">Wniosek spełnia warunki minimalnej/maksymalnej wartości projektu w wysokości </t>
    </r>
    <r>
      <rPr>
        <sz val="12"/>
        <rFont val="Calibri"/>
        <family val="2"/>
        <charset val="238"/>
        <scheme val="minor"/>
      </rPr>
      <t>*. (o ile dotyczy)</t>
    </r>
  </si>
  <si>
    <t>Wartość wnioskowanego dofinansowania nie przekracza pułapu maksymalnego poziomu dofinansowania w wysokości  okreslonego w Regulaminie konkursu/naboru  nr RPSW.07.04.00-IZ.00-26-196/18* - (o ile dotyczy)</t>
  </si>
  <si>
    <r>
      <t xml:space="preserve">Wniosek spełnia warunki minimalnej/maksymalnej wartości wydatków kwalifikowalnych projektu w wysokości </t>
    </r>
    <r>
      <rPr>
        <b/>
        <sz val="12"/>
        <rFont val="Calibri"/>
        <family val="2"/>
        <charset val="238"/>
        <scheme val="minor"/>
      </rPr>
      <t>*</t>
    </r>
    <r>
      <rPr>
        <sz val="12"/>
        <rFont val="Calibri"/>
        <family val="2"/>
        <charset val="238"/>
        <scheme val="minor"/>
      </rPr>
      <t>. (o ile dotyczy)</t>
    </r>
  </si>
  <si>
    <t>………………………………………………….</t>
  </si>
  <si>
    <t>/podpis oceniającego/</t>
  </si>
  <si>
    <t>Imię i nazwisko oceniającego</t>
  </si>
  <si>
    <t>Liczba punktów uzyskanych</t>
  </si>
  <si>
    <t>Oceniający 1</t>
  </si>
  <si>
    <t>Oceniający 2</t>
  </si>
  <si>
    <t>Łączna liczba przyznanych punktów</t>
  </si>
  <si>
    <t>Średnia uzyskana punktacja</t>
  </si>
  <si>
    <r>
      <t>Oceniający 3</t>
    </r>
    <r>
      <rPr>
        <vertAlign val="superscript"/>
        <sz val="14"/>
        <rFont val="Calibri"/>
        <family val="2"/>
        <charset val="238"/>
        <scheme val="minor"/>
      </rPr>
      <t>2)</t>
    </r>
  </si>
  <si>
    <t>WYNIK OCENY WNIOSKU O DOFINANSOWANIE PROJEKTU W RAMACH RPOWŚ 2014-2020</t>
  </si>
  <si>
    <t>WYNIK OCENY - KRYTERIA FORMALNE :</t>
  </si>
  <si>
    <t>WYNIK OCENY - KRYTERIA DOPUSZCZAJĄCE OGÓLNE I SEKTOROWE:</t>
  </si>
  <si>
    <t>WYNIK OCENY - KRYTERIA PUNKTOWE:</t>
  </si>
  <si>
    <t xml:space="preserve">1.1 Wsparcie infrastruktury B+R </t>
  </si>
  <si>
    <t>1a Udoskonalanie infrastruktury badań i innowacji i zwiększanie zdolności do osiągnięcia doskonałości w zakresie badań i innowacji oraz wspieranie ośrodków kompetencji, w szczególności tych, które leżą w interesie Europy</t>
  </si>
  <si>
    <t>Czy projekt został uzgodniony z ministrem właściwym ds. nauki i szkolnictwa wyższego oraz ministrem właściwym ds. rozwoju regionalnego, został wpisany w Kontrakt terytorialny ?</t>
  </si>
  <si>
    <t xml:space="preserve">W ramach kryterium weryfikacji podlega posiadanie przez projekt uzgodnień z  ministrem właściwym ds. nauki i szkolnictwa wyższego oraz ministrem właściwym ds. rozwoju regionalnego oraz to czy projekt został uwzględniony w Kontrakcie Terytorialnym Województwa Świętokrzyskiego (Informacja o projektach kwalifikujących się do wsparcia w ramach priorytetu inwestycyjnego 1a). </t>
  </si>
  <si>
    <t xml:space="preserve">Czy przedstawiony program badań wpisuje się w zakres inteligentnych specjalizacji regionu?    </t>
  </si>
  <si>
    <t>Weryfikacji podlega, czy przedstawiony program badań planowanych do realizacji w ramach infrastruktury  B+R powstałej w ramach projektu wpisuje się w dokument strategiczny pn. „Strategia Badań i Innowacyjności (RIS3).</t>
  </si>
  <si>
    <t xml:space="preserve">Czy dokumentacja projektowa  zawiera:
1)Pogłębioną analizę popytu ze strony sektora przedsiębiorstw opartą o planowany program badań, wykazującą, że realizacja projektu jest niezbędna.
2) Wskazanie środków mających na celu ograniczenie/łagodzenie ryzyka związanego ze zmniejszaniem lub brakiem popytu.
3) Mechanizmy współpracy z regionalnym i krajowym przemysłem, w tym z małymi i średnimi przedsiębiorstwami (dotychczasowe i przyszłe), tak by wspierana infrastruktura była dostępna dla szeregu użytkowników.
4) Solidny i realistyczny plan finansowy, który przewiduje znaczny wzrost udziału przychodów z sektora przedsiębiorstw w ogólnych przychodach jednostki naukowej, będącej beneficjentem projektu? 
</t>
  </si>
  <si>
    <t>Weryfikacja kryterium następuje na podstawie informacji zawartych w dokumentacji projektowej. Brak któregokolwiek z wymienionych elementów oznacza niespełnienie kryterium.</t>
  </si>
  <si>
    <t xml:space="preserve">Czy Wnioskodawca deklaruje osiągnięcie wskaźnika rezultatu mającego na celu monitorowanie wzrostu udziału przychodów z usług na bazie powstałej w ramach projektu infrastruktury B+R?  </t>
  </si>
  <si>
    <t xml:space="preserve">Weryfikacja kryterium następuje na podstawie informacji (deklaracji wraz z uzasadnieniem) zawartych we wniosku o dofinansowanie, dającego możliwość późniejszego monitorowania udziału przychodów z usług na bazie powstałej w ramach projektu infrastruktury B+R?) </t>
  </si>
  <si>
    <t>Czy Wnioskodawca wykazał uzupełniający charakter infrastruktury w stosunku do infrastruktury wybudowanej/zmodernizowanej w okresie 2007-2013?</t>
  </si>
  <si>
    <t>Weryfikacja kryterium następuje na podstawie informacji (deklaracji wraz z uzasadnieniem) zawartych w dokumentacji projektowej. Brak lub niewystarczające uzasadnienie oznacza niespełnienie kryterium.</t>
  </si>
  <si>
    <t>Weryfikacja kryterium następuje na podstawie informacji zawartych w  dokumentacji projektowej. Brak oznacza niespełnienie kryterium.</t>
  </si>
  <si>
    <t>Czy wkład własny Beneficjenta, wolny od znamion pomocy publicznej, wynosi przynajmniej 50% wartości kosztów kwalifikowalnych projektu w części przeznaczonej do wykorzystania gospodarczego (zgodnie z Art. 26 Rozporządzenia (EU) 651/2014))?</t>
  </si>
  <si>
    <t>Czy  minimum 2,5% wkładu własnego Beneficjenta w kosztach kwalifikowalnych projektu ponoszone jest w formie wkładu finansowego?</t>
  </si>
  <si>
    <t>Czy w przypadku finansowania infrastruktury TIK jest ona niezbędna do realizacji projektu badawczo-rozwojowego?</t>
  </si>
  <si>
    <t>W ramach tego kryterium, weryfikacji będzie podlegało czy w przypadku finansowania infrastruktury TIK jest ona niezbędna do realizacji projektu badawczo-rozwojowego?</t>
  </si>
  <si>
    <t xml:space="preserve">Czy projekt wykazuje zdolność do adaptacji do zmian klimatu
 i reagowania na ryzyko powodziowe?
</t>
  </si>
  <si>
    <t>Zdolność do reagowania i adaptacji do zmian klimatu (w szczególności w obszarze zagrożenia powodziowego). Wszelkie elementy infrastruktury zlokalizowane na obszarach zagrożonych powodzią (oceniana zgodnie z dyrektywą 2007/60/WE), powinny być zaprojektowane w sposób, który uwzględnia to ryzyko. Dokumentacja projektowa powinna wyraźnie wskazywać czy inwestycja ma wpływ na ryzyko powodziowe, a jeśli tak, to w jaki sposób zarządza się tym ryzykiem.</t>
  </si>
  <si>
    <t>Czy projekt przewiduje dostosowanie infrastruktury B+R do potrzeb osób z niepełnosprawnościami oraz osób o ograniczonej zdolności ruchowej?</t>
  </si>
  <si>
    <t>Przy ocenie kryterium sprawdzane będzie, czy przedstawione założenia/rozwiązania projektowe dot. infrastruktury B+R uwzględniają potrzeby osób z niepełnosprawnościami oraz osób o ograniczonej zdolności ruchowej. Ocenie podlegać będzie, czy infrastruktura wsparta w ramach projektu będzie zaprojektowana z zachowaniem zapisów Wytycznych w zakresie realizacji zasady równości szans i niedyskryminacji, w tym dostępności dla osób z niepełnosprawnościami oraz zasady równości szans kobiet i mężczyzn w ramach funduszy unijnych na lata 2014-2020.</t>
  </si>
  <si>
    <t xml:space="preserve">Liczba naukowców pracujących 
w ulepszonych obiektach infrastruktury badawczej 
</t>
  </si>
  <si>
    <t xml:space="preserve">Liczba przedsiębiorstw współpracujących z ośrodkami badawczymi </t>
  </si>
  <si>
    <t>Wkład  prywatnych przedsiębiorstw/partnerów</t>
  </si>
  <si>
    <t xml:space="preserve">Efektywność infrastruktury mierzona wzrostem przychodów generowanych z powstałej infrastruktury </t>
  </si>
  <si>
    <t>Ocena planu wykorzystania infrastruktury badawczej 
powstałej w ramach projektu</t>
  </si>
  <si>
    <t>0-2</t>
  </si>
  <si>
    <t>1-3</t>
  </si>
  <si>
    <t>1-10</t>
  </si>
  <si>
    <t xml:space="preserve">W ramach kryterium ocenie podlegać będą istniejące stanowiska pracy w obiektach infrastruktury badawczej, na których wykonywana będzie bezpośrednio działalność B+R i na które projekt bezpośrednio oddziałuje. Przy ocenie nie są uwzględniane stanowiska nie zaangażowane bezpośrednio w działalność  B+R oraz nie wypełnione wolne wakaty. W ocenie w ramach kryterium należy również uwzględnić nowych pracowników naukowych, którzy zostaną zatrudnieni w wyniku realizacji projektu. Podstawę oceny stanowić będzie deklarowana wartość wskaźnika produktu pn. Liczba naukowców pracujących w ulepszonych obiektach infrastruktury badawczej. Punkty przyznawane będą w następujący sposób:
- wartość wskaźnika mniejsza niż 5 – 0 p.
- wartość wskaźnika w przedziale od 5 do 10 – 1 p.
- wartość wskaźnika powyżej 10 – 2 p.
</t>
  </si>
  <si>
    <t xml:space="preserve">Przy ocenie będzie brana pod uwagę wartość zadeklarowanego wskaźnika produktu pn. 
Liczba przedsiębiorstw współpracujących z ośrodkami badawczymi:
0 p. – wartość wskaźnika mniejsza niż 10;
1 p. – wartość wskaźnika w przedziale od 10 do 20 włącznie
2 p. – wartość wskaźnika powyżej 20. 
</t>
  </si>
  <si>
    <t xml:space="preserve">Przy ocenie będzie brany pod uwagę udział wkładu prywatnego w kosztach kwalifikowalnych  projektu.
1 p. – udział do 5 % włącznie
2 p. -  udział w przedziale  powyżej 5 % do 10 % włącznie 
3 p. – udział powyżej 10 % 
Przez wkład prywatny należy tutaj rozumieć zewnętrzne środki finansowe, zapewnione w budżecie projektu po stronie kosztów kwalifikowalnych przez podmiot zewnętrzny (przedsiębiorstwo) na podstawie umowy/porozumienia. Przy premiowaniu w ramach kryterium nie będzie brane pod uwagę współfinansowanie przez jednostki publiczne prowadzące działalność gospodarczą.
</t>
  </si>
  <si>
    <t xml:space="preserve">Przy ocenie będzie brany pod uwagę deklarowany poziom udziału przychodów z usług generowanych z wykorzystania  infrastruktury powstałej w ramach projektu w strukturze wszystkich przychodów operatora infrastruktury, planowany do osiągnięcia w okresie trwałości projektu.
Punktacja:
1 punkt za 1 punkt procentowy przyrostu udziału przychodów z usług generowanych z wykorzystania  infrastruktury powstałej w ramach projektu w strukturze wszystkich przychodów operatora infrastruktury w okresie trwałości, względem poziomu sprzed realizacji projektu. Suma uzyskanych punktów nie może przekroczyć liczby 10.
</t>
  </si>
  <si>
    <t xml:space="preserve">Ocena planu wykorzystania 
infrastruktury badawczej 
powstałej w ramach projektu
</t>
  </si>
  <si>
    <t xml:space="preserve">W ramach kryterium ocenie podlega opis sposobu wykorzystania powstałej infrastruktury badawczej, w szczególności przyszłych użytkowników infrastruktury badawczej oraz przewidywanego okresu jej użytkowania.
Punkty w ramach kryterium może uzyskać Wnioskodawca, który wskaże w szczególności: 
- podmioty, które będą wykorzystywać projektowaną infrastrukturę B+R wraz z opisem ich potencjału i doświadczenia w zakresie prowadzenia projektów B+R, potrzeb badawczych związanych z tworzoną w ramach projektu infrastrukturą oraz czy są to podmioty, które mają zdolność do wykorzystania wyników prac B+R w  działalności gospodarczej,
- w jakim okresie czasu powstała infrastruktura będzie wykorzystywana  w działalności B+R Oceniana będzie realność planu, a w szczególności prawdopodobieństwo zrealizowania założeń dotyczących stopnia wykorzystywania infrastruktury na rzecz przedsiębiorców. 
Ocena dokonywana jest w skali od 1 do 3 przy czym liczba przyznanych punktów oznacza, że projekt spełnia dane kryterium w stopniu:
3 –bardzo dobrym
2–dobrym
1 –przeciętnym
</t>
  </si>
  <si>
    <t>Przy ocenie projektu weryfikacji podlegać będzie w szczególności metodologia i poprawność sporządzenia analiz w oparciu o obowiązujące przepisy prawa w tym zakresie (np. m.in. Ustawa o rachunkowości) i wytyczne (m.in. wytyczne Ministra Rozwoju w zakresie zagadnień związanych z przygotowaniem projektów inwestycyjnych, w tym projektów generujących dochód i projektów hybrydowych na lata 2014-2020. W przypadku gdy wymagane będzie obliczenie wskaźników finansowych/ ekonomicznych sprawdzane będą m.in. realność i rzetelność przyjętych założeń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 Na wezwanie Instytucji Zarządzającej RPOWŚ 2014-2020, Wnioskodawca może uzupełnić lub poprawić projekt w zakresie niniejszego kryterium na etapie spełnienia kryteriów wyboru (zgodnie z art. 45 ust. 3 ustawy wdrożeniowej).</t>
  </si>
  <si>
    <t>Właściwie ustalony/obliczony poziom dofinansowania z uwzględnieniem przepisów o pomocy de minimis, pomocy publicznej lub przepisów dot. projektów generujących dochód</t>
  </si>
  <si>
    <t>W przypadku projektów przewidujących wystąpienie pomocy de minimis,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 Podstawa prawna: …………………………* Na wezwanie Instytucji Zarządzającej RPOWŚ 2014-2020, Wnioskodawca może uzupełnić lub poprawić projekt w zakresie niniejszego kryterium na etapie spełnienia kryteriów wyboru (zgodnie z art. 45 ust. 3 ustawy wdrożeniowej).</t>
  </si>
  <si>
    <t xml:space="preserve">W ramach kryterium ocenie podlega zgodność projektu z przepisami prawa odnoszącymi się do jego stosowania. W szczególności sprawdzana będzie zgodność z:
- właściwymi Wytycznymi ministra właściwego do spraw rozwoju regionalnego;;
- Ustawą z 7 lipca 1994 r. prawo budowlane; 
- Rozporządzeniem Ministra Infrastruktury z 12 kwietnia 2002 r. w sprawie warunków technicznych, jakim powinny odpowiadać budynki i ich usytuowanie;
- Rozporządzeniem Ministra Transportu i Gospodarki Morskiej z 2 marca 1999 r. w sprawie warunków technicznych, jakim powinny odpowiadać drogi publiczne i ich usytuowanie; 
- Ustawą z 27 kwietnia 2001 Prawo ochrony środowiska;
- Ustawą z 16 kwietnia 2004 r. o ochronie przyrody;
- Ustawą z dnia 3 kwietnia 2008 r. o udostępnianiu informacji o środowisku i jego ochronie, udziale społeczeństwa w ochronie środowiska oraz o ocenach oddziaływania na środowisko;
- Rozporządzeniem Rady Ministrów z 9 listopada 2010 r. w sprawie przedsięwzięć mogący znacząco oddziaływać na środowisko;
- Ustawami i aktami wykonawczymi do nich, odnoszącymi się do zakresu tematycznego projektu.
Na wezwanie Instytucji Zarządzającej RPOWŚ 2014-2020, Wnioskodawca może uzupełnić lub poprawić projekt w zakresie niniejszego kryterium na etapie oceny spełniania kryteriów wyboru (zgodnie z art. 45 ust. 3 ustawy wdrożeniowej).
</t>
  </si>
  <si>
    <r>
      <t xml:space="preserve">Wniosek złożony w odpowiedzi na właściwe ogłoszenie konkursowe/o naborze nr </t>
    </r>
    <r>
      <rPr>
        <b/>
        <sz val="12"/>
        <color rgb="FFFF0000"/>
        <rFont val="Calibri"/>
        <family val="2"/>
        <charset val="238"/>
        <scheme val="minor"/>
      </rPr>
      <t>RPSW.01.01.00-IZ.00-26-213./18*</t>
    </r>
    <r>
      <rPr>
        <sz val="12"/>
        <color rgb="FFFF0000"/>
        <rFont val="Calibri"/>
        <family val="2"/>
        <charset val="238"/>
        <scheme val="minor"/>
      </rPr>
      <t xml:space="preserve"> </t>
    </r>
  </si>
  <si>
    <r>
      <t>1. Jeżeli wnioskodawca/partner jest spoza katalogu podmiotów uprawnionych 
do wnioskowania o dofinansowanie wskazanego w Regulaminie konkursu/naboru nr</t>
    </r>
    <r>
      <rPr>
        <b/>
        <sz val="12"/>
        <color rgb="FFFF0000"/>
        <rFont val="Calibri"/>
        <family val="2"/>
        <charset val="238"/>
        <scheme val="minor"/>
      </rPr>
      <t xml:space="preserve"> RPSW.01.01.00-IZ.00-26-213/18*</t>
    </r>
    <r>
      <rPr>
        <sz val="12"/>
        <rFont val="Calibri"/>
        <family val="2"/>
        <charset val="238"/>
        <scheme val="minor"/>
      </rPr>
      <t xml:space="preserve"> , wniosek zostaje odrzucony, i/lub 
2.Jeżeli wnioskodawca/partnerzy podlegają wykluczeniu z ubiegania się o dofinansowanie na podstawie:
- art. 207 ust. 4 ustawy z dnia 27 sierpnia 2009 r. o finansach publicznych (t. j. Dz. U. z 2017 r. poz. 2077 z późn. zm.);
- art. 12 ust. 1 pkt 1 ustawy z dnia 15 czerwca 2012 r. o skutkach powierzania wykonywania pracy cudzoziemcom przebywającym wbrew przepisom na terytorium Rzeczypospolitej Polskiej (Dz. U. poz. 769 z późn. zm.);
- art. 9 ust. 1 pkt 2a ustawy z dnia 28 października 2002 r. o odpowiedzialności podmiotów zbiorowych za czyny zabronione pod groźbą kary (t.j. Dz. U. z 2016 r. poz. 1541 z późn. zm.),
wniosek zostaje odrzucony (nie stosuje się do podmiotów wymienionych w art. 207 ust.7 ustawy z dnia 27 sierpnia 2009 r. o finansach publicznych (t. j. Dz. U. z 2017 r. poz. 2077 z późn. zm.)), i/lub
3. Jeżeli wnioskodawcy/partnerzy znajdują się w trudnej sytuacji w rozumieniu art. 2 ust.18 Rozporządzenia Komisji (UE) nr 651/14, wniosek zostaje odrzucony. </t>
    </r>
  </si>
  <si>
    <r>
      <t>Wniosek zgodny z typami projektów przewidzianymi dla danego działania zgodnie z Regulaminem konkursu/naboru nr</t>
    </r>
    <r>
      <rPr>
        <sz val="12"/>
        <color rgb="FFFF0000"/>
        <rFont val="Calibri"/>
        <family val="2"/>
        <charset val="238"/>
        <scheme val="minor"/>
      </rPr>
      <t xml:space="preserve"> RPSW.01.01.00-IZ.00-26-213./18* </t>
    </r>
  </si>
  <si>
    <r>
      <t xml:space="preserve">W kryterium badane będzie w szczególności:
-  czy wydatki zostaną poniesione w okresie kwalifikowalności (tj. między dniem 1 stycznia 2014 r. a dniem 31 grudnia 2020 r., z zastrzeżeniem zasad określonych dla pomocy publicznej oraz zapisów Regulaminu konkursu/naboru nr </t>
    </r>
    <r>
      <rPr>
        <b/>
        <sz val="10"/>
        <color rgb="FFFF0000"/>
        <rFont val="Arial"/>
        <family val="2"/>
        <charset val="238"/>
      </rPr>
      <t xml:space="preserve"> RPSW.01.01.00-IZ.00-26-213/18*).;</t>
    </r>
    <r>
      <rPr>
        <sz val="10"/>
        <rFont val="Arial"/>
        <family val="2"/>
        <charset val="238"/>
      </rPr>
      <t xml:space="preserve">
- czy wydatki są zgodne z obowiązującymi przepisami prawa unijnego oraz prawa krajowego oraz  wytycznymi ministra właściwego do spraw rozwoju regionalnego;;
- czy wydatki są zgodne z zapisami Regulaminu konkursu/naboru nr </t>
    </r>
    <r>
      <rPr>
        <b/>
        <sz val="10"/>
        <color rgb="FFFF0000"/>
        <rFont val="Arial"/>
        <family val="2"/>
        <charset val="238"/>
      </rPr>
      <t xml:space="preserve"> RPSW.01.01.00-IZ.00-26-213/18*</t>
    </r>
    <r>
      <rPr>
        <sz val="10"/>
        <rFont val="Arial"/>
        <family val="2"/>
        <charset val="238"/>
      </rPr>
      <t>;
- czy wydatki są niezbędne do realizacji celów projektu i zostaną poniesione w związku z realizacja projektu;
- czy wydatki zostaną dokonane w sposób racjonalny i efektywny z zachowaniem zasad uzyskiwania najlepszych efektów z danych nakładów;
Na wezwanie Instytucji Zarządzającej RPOWŚ 2014-2020, Wnioskodawca może uzupełnić lub poprawić projekt w zakresie niniejszego kryterium na etapie oceny spełniania kryteriów wyboru (zgodnie z art. 45 ust. 3 ustawy wdrożeniowej).</t>
    </r>
  </si>
  <si>
    <t>Czy część projektu przeznaczona do wykorzystania gospodarczego jest nie mniejsza niż 20% wartości kosztów kwalifikowalnych projektu?</t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</si>
</sst>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164" formatCode="#,##0\."/>
    <numFmt numFmtId="165" formatCode="#,##0.00\ &quot;zł&quot;"/>
  </numFmts>
  <fonts count="46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17"/>
      <name val="Czcionka tekstu podstawowego"/>
      <family val="2"/>
      <charset val="238"/>
    </font>
    <font>
      <sz val="12"/>
      <color rgb="FFFF0000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2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i/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color theme="1"/>
      <name val="Cambria"/>
      <family val="1"/>
      <charset val="238"/>
    </font>
    <font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</font>
    <font>
      <sz val="8"/>
      <name val="Arial"/>
      <family val="2"/>
      <charset val="238"/>
    </font>
    <font>
      <b/>
      <sz val="10"/>
      <color rgb="FF000000"/>
      <name val="Cambria"/>
      <family val="1"/>
      <charset val="238"/>
    </font>
    <font>
      <sz val="10"/>
      <color theme="1"/>
      <name val="Wingdings"/>
      <charset val="2"/>
    </font>
    <font>
      <sz val="10"/>
      <color rgb="FF000000"/>
      <name val="Wingdings"/>
      <charset val="2"/>
    </font>
    <font>
      <u/>
      <sz val="11"/>
      <color theme="1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vertAlign val="superscript"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auto="1"/>
      </left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0" fillId="0" borderId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1" fillId="4" borderId="0" applyNumberFormat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</cellStyleXfs>
  <cellXfs count="256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10" fillId="0" borderId="0" xfId="1" applyAlignment="1">
      <alignment vertical="center"/>
    </xf>
    <xf numFmtId="0" fontId="2" fillId="0" borderId="0" xfId="1" applyFont="1" applyAlignment="1">
      <alignment vertical="center"/>
    </xf>
    <xf numFmtId="164" fontId="2" fillId="0" borderId="0" xfId="1" applyNumberFormat="1" applyFont="1" applyAlignment="1">
      <alignment horizontal="left" vertical="center"/>
    </xf>
    <xf numFmtId="0" fontId="3" fillId="0" borderId="0" xfId="1" applyFont="1" applyAlignment="1">
      <alignment vertical="center"/>
    </xf>
    <xf numFmtId="164" fontId="4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/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3" fillId="0" borderId="0" xfId="1" applyFont="1" applyBorder="1"/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0" fillId="0" borderId="0" xfId="1" applyBorder="1"/>
    <xf numFmtId="0" fontId="2" fillId="0" borderId="0" xfId="1" applyFont="1"/>
    <xf numFmtId="165" fontId="5" fillId="0" borderId="0" xfId="1" applyNumberFormat="1" applyFont="1" applyFill="1" applyBorder="1" applyAlignment="1"/>
    <xf numFmtId="0" fontId="3" fillId="0" borderId="0" xfId="1" applyFont="1" applyAlignment="1"/>
    <xf numFmtId="165" fontId="5" fillId="0" borderId="0" xfId="1" applyNumberFormat="1" applyFont="1" applyFill="1" applyAlignment="1"/>
    <xf numFmtId="0" fontId="6" fillId="0" borderId="0" xfId="1" applyFont="1" applyAlignment="1">
      <alignment horizontal="left" wrapText="1" indent="1"/>
    </xf>
    <xf numFmtId="0" fontId="6" fillId="0" borderId="0" xfId="1" applyFont="1"/>
    <xf numFmtId="0" fontId="10" fillId="0" borderId="0" xfId="1"/>
    <xf numFmtId="0" fontId="5" fillId="0" borderId="0" xfId="1" applyFont="1" applyAlignment="1">
      <alignment horizontal="left" wrapText="1" indent="1"/>
    </xf>
    <xf numFmtId="0" fontId="5" fillId="0" borderId="0" xfId="1" applyFont="1" applyAlignment="1"/>
    <xf numFmtId="9" fontId="6" fillId="0" borderId="0" xfId="2" applyFont="1" applyAlignment="1">
      <alignment horizontal="center"/>
    </xf>
    <xf numFmtId="0" fontId="6" fillId="0" borderId="0" xfId="1" applyFont="1" applyAlignment="1">
      <alignment horizontal="left" indent="1"/>
    </xf>
    <xf numFmtId="9" fontId="6" fillId="0" borderId="0" xfId="2" applyNumberFormat="1" applyFont="1"/>
    <xf numFmtId="0" fontId="2" fillId="0" borderId="0" xfId="1" applyFont="1" applyAlignment="1">
      <alignment horizontal="right"/>
    </xf>
    <xf numFmtId="0" fontId="8" fillId="0" borderId="0" xfId="1" applyFont="1" applyAlignment="1"/>
    <xf numFmtId="0" fontId="9" fillId="0" borderId="0" xfId="1" applyFont="1" applyAlignment="1">
      <alignment horizontal="left"/>
    </xf>
    <xf numFmtId="0" fontId="6" fillId="0" borderId="0" xfId="1" applyFont="1" applyAlignment="1"/>
    <xf numFmtId="0" fontId="6" fillId="0" borderId="0" xfId="1" applyFont="1" applyAlignment="1">
      <alignment horizontal="left"/>
    </xf>
    <xf numFmtId="14" fontId="4" fillId="0" borderId="0" xfId="1" applyNumberFormat="1" applyFont="1" applyAlignment="1">
      <alignment horizontal="left"/>
    </xf>
    <xf numFmtId="0" fontId="10" fillId="0" borderId="0" xfId="1" applyAlignment="1"/>
    <xf numFmtId="0" fontId="6" fillId="0" borderId="0" xfId="1" applyFont="1" applyAlignment="1">
      <alignment horizontal="center"/>
    </xf>
    <xf numFmtId="0" fontId="1" fillId="0" borderId="0" xfId="1" applyFont="1" applyAlignment="1"/>
    <xf numFmtId="0" fontId="13" fillId="0" borderId="0" xfId="0" applyNumberFormat="1" applyFont="1" applyAlignment="1">
      <alignment vertical="top" wrapText="1"/>
    </xf>
    <xf numFmtId="49" fontId="12" fillId="0" borderId="0" xfId="0" applyNumberFormat="1" applyFont="1" applyAlignment="1">
      <alignment horizontal="centerContinuous" vertical="top" wrapText="1"/>
    </xf>
    <xf numFmtId="0" fontId="12" fillId="0" borderId="0" xfId="0" applyNumberFormat="1" applyFont="1" applyAlignment="1">
      <alignment vertical="top"/>
    </xf>
    <xf numFmtId="0" fontId="14" fillId="0" borderId="0" xfId="0" applyFont="1" applyAlignment="1">
      <alignment horizontal="centerContinuous" vertical="top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16" fillId="0" borderId="0" xfId="4" applyNumberFormat="1" applyFont="1"/>
    <xf numFmtId="0" fontId="17" fillId="0" borderId="0" xfId="4" applyNumberFormat="1" applyFont="1" applyAlignment="1">
      <alignment wrapText="1"/>
    </xf>
    <xf numFmtId="0" fontId="16" fillId="0" borderId="0" xfId="4" applyNumberFormat="1" applyFont="1" applyAlignment="1">
      <alignment horizontal="center" vertical="center"/>
    </xf>
    <xf numFmtId="0" fontId="18" fillId="0" borderId="0" xfId="4" applyNumberFormat="1" applyFont="1" applyAlignment="1">
      <alignment wrapText="1"/>
    </xf>
    <xf numFmtId="0" fontId="16" fillId="0" borderId="0" xfId="4" applyNumberFormat="1" applyFont="1" applyAlignment="1">
      <alignment wrapText="1"/>
    </xf>
    <xf numFmtId="0" fontId="4" fillId="0" borderId="0" xfId="4" applyFont="1" applyBorder="1"/>
    <xf numFmtId="0" fontId="7" fillId="0" borderId="0" xfId="4" applyBorder="1" applyAlignment="1">
      <alignment horizontal="left" wrapText="1"/>
    </xf>
    <xf numFmtId="0" fontId="7" fillId="0" borderId="0" xfId="4" applyBorder="1" applyAlignment="1">
      <alignment wrapText="1"/>
    </xf>
    <xf numFmtId="0" fontId="7" fillId="0" borderId="0" xfId="4" applyBorder="1"/>
    <xf numFmtId="0" fontId="7" fillId="0" borderId="0" xfId="4" applyAlignment="1">
      <alignment horizontal="center" vertical="center"/>
    </xf>
    <xf numFmtId="0" fontId="7" fillId="0" borderId="0" xfId="4"/>
    <xf numFmtId="0" fontId="4" fillId="0" borderId="0" xfId="4" applyFont="1"/>
    <xf numFmtId="0" fontId="4" fillId="0" borderId="0" xfId="4" applyFont="1" applyAlignment="1">
      <alignment wrapText="1"/>
    </xf>
    <xf numFmtId="0" fontId="6" fillId="0" borderId="0" xfId="4" applyFont="1"/>
    <xf numFmtId="0" fontId="19" fillId="3" borderId="9" xfId="4" applyFont="1" applyFill="1" applyBorder="1" applyAlignment="1">
      <alignment horizontal="center" vertical="center"/>
    </xf>
    <xf numFmtId="0" fontId="19" fillId="3" borderId="0" xfId="4" applyFont="1" applyFill="1" applyBorder="1" applyAlignment="1">
      <alignment horizontal="center" wrapText="1"/>
    </xf>
    <xf numFmtId="0" fontId="20" fillId="3" borderId="0" xfId="4" applyFont="1" applyFill="1" applyBorder="1" applyAlignment="1">
      <alignment horizontal="center"/>
    </xf>
    <xf numFmtId="0" fontId="20" fillId="3" borderId="10" xfId="4" applyFont="1" applyFill="1" applyBorder="1" applyAlignment="1">
      <alignment horizontal="center"/>
    </xf>
    <xf numFmtId="0" fontId="20" fillId="4" borderId="0" xfId="5" applyFont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left" vertical="center" wrapText="1"/>
    </xf>
    <xf numFmtId="49" fontId="6" fillId="0" borderId="0" xfId="4" applyNumberFormat="1" applyFont="1" applyBorder="1" applyAlignment="1">
      <alignment horizontal="center" vertical="center"/>
    </xf>
    <xf numFmtId="49" fontId="6" fillId="5" borderId="10" xfId="4" applyNumberFormat="1" applyFont="1" applyFill="1" applyBorder="1" applyAlignment="1">
      <alignment horizontal="center" vertical="center"/>
    </xf>
    <xf numFmtId="0" fontId="6" fillId="0" borderId="0" xfId="4" applyNumberFormat="1" applyFont="1" applyAlignment="1">
      <alignment horizontal="center" vertical="center"/>
    </xf>
    <xf numFmtId="0" fontId="7" fillId="0" borderId="0" xfId="4" applyNumberFormat="1" applyFont="1"/>
    <xf numFmtId="49" fontId="7" fillId="0" borderId="0" xfId="4" applyNumberFormat="1"/>
    <xf numFmtId="49" fontId="6" fillId="6" borderId="10" xfId="4" applyNumberFormat="1" applyFont="1" applyFill="1" applyBorder="1" applyAlignment="1">
      <alignment horizontal="center" vertical="center"/>
    </xf>
    <xf numFmtId="49" fontId="6" fillId="0" borderId="10" xfId="4" applyNumberFormat="1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top"/>
    </xf>
    <xf numFmtId="0" fontId="6" fillId="0" borderId="0" xfId="4" applyFont="1" applyBorder="1" applyAlignment="1">
      <alignment horizontal="left" vertical="top" wrapText="1"/>
    </xf>
    <xf numFmtId="0" fontId="6" fillId="0" borderId="0" xfId="4" applyFont="1" applyAlignment="1">
      <alignment wrapText="1"/>
    </xf>
    <xf numFmtId="0" fontId="4" fillId="0" borderId="0" xfId="4" applyFont="1" applyAlignment="1">
      <alignment horizontal="centerContinuous" vertical="center"/>
    </xf>
    <xf numFmtId="0" fontId="6" fillId="0" borderId="0" xfId="4" applyFont="1" applyAlignment="1">
      <alignment horizontal="centerContinuous" vertical="center"/>
    </xf>
    <xf numFmtId="0" fontId="6" fillId="0" borderId="0" xfId="4" applyFont="1" applyAlignment="1">
      <alignment horizontal="center" vertical="center"/>
    </xf>
    <xf numFmtId="0" fontId="15" fillId="0" borderId="11" xfId="4" applyFont="1" applyBorder="1" applyAlignment="1">
      <alignment horizontal="center" vertical="center" wrapText="1"/>
    </xf>
    <xf numFmtId="0" fontId="15" fillId="0" borderId="12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center" vertical="center"/>
    </xf>
    <xf numFmtId="0" fontId="6" fillId="0" borderId="14" xfId="4" applyFont="1" applyBorder="1" applyAlignment="1">
      <alignment horizontal="center" vertical="center"/>
    </xf>
    <xf numFmtId="0" fontId="17" fillId="0" borderId="0" xfId="4" applyFont="1" applyAlignment="1">
      <alignment wrapText="1"/>
    </xf>
    <xf numFmtId="0" fontId="7" fillId="0" borderId="0" xfId="4" applyAlignment="1">
      <alignment wrapText="1"/>
    </xf>
    <xf numFmtId="0" fontId="7" fillId="0" borderId="0" xfId="4" applyAlignment="1">
      <alignment horizontal="center" vertical="top"/>
    </xf>
    <xf numFmtId="0" fontId="17" fillId="0" borderId="0" xfId="4" applyFont="1"/>
    <xf numFmtId="0" fontId="24" fillId="0" borderId="0" xfId="4" applyFont="1"/>
    <xf numFmtId="0" fontId="4" fillId="0" borderId="0" xfId="4" applyFont="1" applyAlignment="1">
      <alignment horizontal="left" vertical="top"/>
    </xf>
    <xf numFmtId="0" fontId="25" fillId="0" borderId="0" xfId="4" applyFont="1" applyAlignment="1">
      <alignment horizontal="left" vertical="top"/>
    </xf>
    <xf numFmtId="0" fontId="7" fillId="0" borderId="9" xfId="4" applyBorder="1" applyAlignment="1">
      <alignment horizontal="center" vertical="center"/>
    </xf>
    <xf numFmtId="0" fontId="7" fillId="0" borderId="11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6" xfId="4" applyFont="1" applyBorder="1" applyAlignment="1">
      <alignment horizontal="center" vertical="center"/>
    </xf>
    <xf numFmtId="0" fontId="7" fillId="0" borderId="17" xfId="4" applyBorder="1" applyAlignment="1">
      <alignment horizontal="center" vertical="top" wrapText="1"/>
    </xf>
    <xf numFmtId="0" fontId="7" fillId="0" borderId="2" xfId="4" applyBorder="1" applyAlignment="1">
      <alignment horizontal="left" vertical="top" wrapText="1"/>
    </xf>
    <xf numFmtId="0" fontId="7" fillId="0" borderId="2" xfId="4" applyFont="1" applyBorder="1" applyAlignment="1">
      <alignment horizontal="left" vertical="top" wrapText="1"/>
    </xf>
    <xf numFmtId="49" fontId="7" fillId="0" borderId="2" xfId="4" applyNumberFormat="1" applyFont="1" applyBorder="1" applyAlignment="1">
      <alignment horizontal="center" vertical="center"/>
    </xf>
    <xf numFmtId="0" fontId="7" fillId="0" borderId="2" xfId="4" applyBorder="1" applyAlignment="1">
      <alignment horizontal="center" vertical="center"/>
    </xf>
    <xf numFmtId="0" fontId="7" fillId="0" borderId="18" xfId="4" applyBorder="1" applyAlignment="1">
      <alignment horizontal="center" vertical="center"/>
    </xf>
    <xf numFmtId="0" fontId="7" fillId="0" borderId="19" xfId="4" applyBorder="1" applyAlignment="1">
      <alignment horizontal="center" vertical="top" wrapText="1"/>
    </xf>
    <xf numFmtId="0" fontId="7" fillId="0" borderId="4" xfId="4" applyBorder="1" applyAlignment="1">
      <alignment horizontal="left" vertical="top" wrapText="1"/>
    </xf>
    <xf numFmtId="0" fontId="7" fillId="0" borderId="4" xfId="4" applyFont="1" applyBorder="1" applyAlignment="1">
      <alignment horizontal="left" vertical="top" wrapText="1"/>
    </xf>
    <xf numFmtId="0" fontId="7" fillId="0" borderId="4" xfId="4" applyFont="1" applyBorder="1" applyAlignment="1">
      <alignment horizontal="center" vertical="center"/>
    </xf>
    <xf numFmtId="0" fontId="7" fillId="0" borderId="4" xfId="4" applyBorder="1" applyAlignment="1">
      <alignment horizontal="center" vertical="center"/>
    </xf>
    <xf numFmtId="0" fontId="7" fillId="0" borderId="5" xfId="4" applyBorder="1" applyAlignment="1">
      <alignment horizontal="center" vertical="center"/>
    </xf>
    <xf numFmtId="0" fontId="7" fillId="0" borderId="20" xfId="4" applyBorder="1" applyAlignment="1">
      <alignment horizontal="center" vertical="top" wrapText="1"/>
    </xf>
    <xf numFmtId="0" fontId="7" fillId="0" borderId="21" xfId="4" applyBorder="1" applyAlignment="1">
      <alignment horizontal="left" vertical="top" wrapText="1"/>
    </xf>
    <xf numFmtId="0" fontId="27" fillId="0" borderId="0" xfId="4" applyFont="1" applyAlignment="1">
      <alignment horizontal="left" vertical="top"/>
    </xf>
    <xf numFmtId="0" fontId="7" fillId="0" borderId="0" xfId="4" applyBorder="1" applyAlignment="1">
      <alignment horizontal="left" vertical="top" wrapText="1"/>
    </xf>
    <xf numFmtId="0" fontId="28" fillId="0" borderId="0" xfId="4" applyFont="1" applyAlignment="1">
      <alignment horizontal="left" vertical="top"/>
    </xf>
    <xf numFmtId="0" fontId="17" fillId="0" borderId="0" xfId="4" applyFont="1" applyAlignment="1"/>
    <xf numFmtId="0" fontId="29" fillId="0" borderId="0" xfId="4" applyFont="1" applyAlignment="1">
      <alignment horizontal="left"/>
    </xf>
    <xf numFmtId="0" fontId="7" fillId="0" borderId="0" xfId="4" applyFont="1" applyBorder="1"/>
    <xf numFmtId="0" fontId="7" fillId="0" borderId="0" xfId="4" applyFont="1"/>
    <xf numFmtId="0" fontId="4" fillId="0" borderId="0" xfId="4" applyFont="1" applyBorder="1" applyAlignment="1">
      <alignment horizontal="left" vertical="top"/>
    </xf>
    <xf numFmtId="0" fontId="25" fillId="0" borderId="0" xfId="4" applyFont="1" applyBorder="1" applyAlignment="1">
      <alignment horizontal="left" vertical="top"/>
    </xf>
    <xf numFmtId="0" fontId="30" fillId="7" borderId="9" xfId="4" applyFont="1" applyFill="1" applyBorder="1" applyAlignment="1">
      <alignment horizontal="center" vertical="center" wrapText="1"/>
    </xf>
    <xf numFmtId="0" fontId="30" fillId="7" borderId="11" xfId="4" applyFont="1" applyFill="1" applyBorder="1" applyAlignment="1">
      <alignment horizontal="center" vertical="center" wrapText="1"/>
    </xf>
    <xf numFmtId="0" fontId="30" fillId="7" borderId="12" xfId="4" applyFont="1" applyFill="1" applyBorder="1" applyAlignment="1">
      <alignment horizontal="center" vertical="center" wrapText="1"/>
    </xf>
    <xf numFmtId="0" fontId="30" fillId="7" borderId="22" xfId="4" applyFont="1" applyFill="1" applyBorder="1" applyAlignment="1">
      <alignment horizontal="center" vertical="center" wrapText="1"/>
    </xf>
    <xf numFmtId="0" fontId="7" fillId="0" borderId="0" xfId="4" applyBorder="1" applyAlignment="1">
      <alignment horizontal="center" vertical="top" wrapText="1"/>
    </xf>
    <xf numFmtId="0" fontId="7" fillId="0" borderId="0" xfId="4" applyFont="1" applyBorder="1" applyAlignment="1">
      <alignment horizontal="center" vertical="center" wrapText="1"/>
    </xf>
    <xf numFmtId="0" fontId="7" fillId="0" borderId="0" xfId="4" applyBorder="1" applyAlignment="1">
      <alignment horizontal="center" vertical="center" wrapText="1"/>
    </xf>
    <xf numFmtId="0" fontId="7" fillId="5" borderId="0" xfId="4" applyFill="1" applyBorder="1" applyAlignment="1">
      <alignment horizontal="center" vertical="center" wrapText="1"/>
    </xf>
    <xf numFmtId="0" fontId="7" fillId="8" borderId="0" xfId="4" applyFill="1" applyBorder="1" applyAlignment="1">
      <alignment horizontal="center" vertical="center" wrapText="1"/>
    </xf>
    <xf numFmtId="0" fontId="7" fillId="7" borderId="0" xfId="4" applyFill="1" applyBorder="1" applyAlignment="1">
      <alignment horizontal="center" vertical="center" wrapText="1"/>
    </xf>
    <xf numFmtId="0" fontId="7" fillId="0" borderId="0" xfId="4" applyAlignment="1">
      <alignment horizontal="center" vertical="top" wrapText="1"/>
    </xf>
    <xf numFmtId="0" fontId="7" fillId="0" borderId="0" xfId="4" applyAlignment="1">
      <alignment horizontal="center" vertical="center" wrapText="1"/>
    </xf>
    <xf numFmtId="0" fontId="7" fillId="0" borderId="0" xfId="4" applyNumberFormat="1" applyAlignment="1">
      <alignment horizontal="center" vertical="center" wrapText="1"/>
    </xf>
    <xf numFmtId="0" fontId="15" fillId="0" borderId="0" xfId="4" applyFont="1"/>
    <xf numFmtId="0" fontId="6" fillId="0" borderId="17" xfId="4" applyFont="1" applyBorder="1" applyAlignment="1">
      <alignment horizontal="center" vertical="top"/>
    </xf>
    <xf numFmtId="0" fontId="6" fillId="0" borderId="2" xfId="4" applyFont="1" applyBorder="1"/>
    <xf numFmtId="0" fontId="6" fillId="0" borderId="2" xfId="4" applyFont="1" applyBorder="1" applyAlignment="1">
      <alignment horizontal="center"/>
    </xf>
    <xf numFmtId="0" fontId="6" fillId="0" borderId="23" xfId="4" applyFont="1" applyBorder="1" applyAlignment="1">
      <alignment horizontal="center"/>
    </xf>
    <xf numFmtId="0" fontId="6" fillId="0" borderId="19" xfId="4" applyFont="1" applyBorder="1" applyAlignment="1">
      <alignment horizontal="center" vertical="top"/>
    </xf>
    <xf numFmtId="0" fontId="6" fillId="0" borderId="4" xfId="4" applyFont="1" applyBorder="1"/>
    <xf numFmtId="0" fontId="6" fillId="0" borderId="4" xfId="4" applyFont="1" applyBorder="1" applyAlignment="1">
      <alignment horizontal="center" vertical="center"/>
    </xf>
    <xf numFmtId="0" fontId="6" fillId="0" borderId="24" xfId="4" applyFont="1" applyBorder="1" applyAlignment="1">
      <alignment horizontal="center" vertical="center"/>
    </xf>
    <xf numFmtId="0" fontId="6" fillId="0" borderId="20" xfId="4" applyFont="1" applyBorder="1" applyAlignment="1">
      <alignment horizontal="center" vertical="top"/>
    </xf>
    <xf numFmtId="0" fontId="6" fillId="0" borderId="21" xfId="4" applyFont="1" applyBorder="1"/>
    <xf numFmtId="0" fontId="6" fillId="0" borderId="25" xfId="4" applyFont="1" applyBorder="1" applyAlignment="1">
      <alignment horizontal="center" vertical="center"/>
    </xf>
    <xf numFmtId="0" fontId="31" fillId="0" borderId="0" xfId="4" applyFont="1" applyAlignment="1">
      <alignment horizontal="left" vertical="top"/>
    </xf>
    <xf numFmtId="0" fontId="22" fillId="0" borderId="0" xfId="4" applyFont="1" applyAlignment="1"/>
    <xf numFmtId="0" fontId="9" fillId="0" borderId="0" xfId="4" applyFont="1" applyAlignment="1">
      <alignment horizontal="left"/>
    </xf>
    <xf numFmtId="49" fontId="7" fillId="0" borderId="0" xfId="4" applyNumberFormat="1" applyFont="1" applyAlignment="1">
      <alignment horizontal="center" vertical="top"/>
    </xf>
    <xf numFmtId="49" fontId="7" fillId="0" borderId="0" xfId="4" applyNumberFormat="1" applyAlignment="1">
      <alignment horizontal="center" vertical="top"/>
    </xf>
    <xf numFmtId="0" fontId="17" fillId="0" borderId="0" xfId="4" applyFont="1" applyAlignment="1">
      <alignment horizontal="right"/>
    </xf>
    <xf numFmtId="0" fontId="32" fillId="0" borderId="0" xfId="4" applyFont="1"/>
    <xf numFmtId="0" fontId="8" fillId="0" borderId="0" xfId="4" applyFont="1"/>
    <xf numFmtId="0" fontId="6" fillId="2" borderId="26" xfId="4" applyFont="1" applyFill="1" applyBorder="1" applyAlignment="1">
      <alignment horizontal="center" vertical="center" wrapText="1"/>
    </xf>
    <xf numFmtId="0" fontId="6" fillId="2" borderId="27" xfId="4" applyFont="1" applyFill="1" applyBorder="1" applyAlignment="1">
      <alignment horizontal="center" vertical="center" wrapText="1"/>
    </xf>
    <xf numFmtId="0" fontId="6" fillId="2" borderId="28" xfId="4" applyFont="1" applyFill="1" applyBorder="1" applyAlignment="1">
      <alignment horizontal="center" vertical="center" wrapText="1"/>
    </xf>
    <xf numFmtId="0" fontId="6" fillId="0" borderId="29" xfId="4" applyFont="1" applyBorder="1" applyAlignment="1">
      <alignment horizontal="center" vertical="center" wrapText="1"/>
    </xf>
    <xf numFmtId="0" fontId="6" fillId="0" borderId="18" xfId="4" applyFont="1" applyFill="1" applyBorder="1" applyAlignment="1">
      <alignment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4" xfId="4" applyFont="1" applyFill="1" applyBorder="1" applyAlignment="1">
      <alignment horizontal="center" vertical="center" wrapText="1"/>
    </xf>
    <xf numFmtId="0" fontId="6" fillId="0" borderId="5" xfId="4" applyFont="1" applyFill="1" applyBorder="1" applyAlignment="1">
      <alignment vertical="center" wrapText="1"/>
    </xf>
    <xf numFmtId="0" fontId="6" fillId="0" borderId="6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7" xfId="4" applyFont="1" applyFill="1" applyBorder="1" applyAlignment="1">
      <alignment horizontal="center" vertical="center" wrapText="1"/>
    </xf>
    <xf numFmtId="49" fontId="6" fillId="9" borderId="7" xfId="4" applyNumberFormat="1" applyFont="1" applyFill="1" applyBorder="1" applyAlignment="1">
      <alignment horizontal="center" vertical="center" wrapText="1"/>
    </xf>
    <xf numFmtId="0" fontId="6" fillId="0" borderId="8" xfId="4" applyFont="1" applyFill="1" applyBorder="1" applyAlignment="1">
      <alignment horizontal="left" vertical="center" wrapText="1"/>
    </xf>
    <xf numFmtId="0" fontId="16" fillId="0" borderId="0" xfId="4" applyFont="1"/>
    <xf numFmtId="0" fontId="4" fillId="7" borderId="0" xfId="4" applyFont="1" applyFill="1" applyBorder="1" applyAlignment="1">
      <alignment vertical="center"/>
    </xf>
    <xf numFmtId="0" fontId="6" fillId="7" borderId="33" xfId="4" applyFont="1" applyFill="1" applyBorder="1" applyAlignment="1">
      <alignment horizontal="center" vertical="center"/>
    </xf>
    <xf numFmtId="0" fontId="6" fillId="7" borderId="34" xfId="4" applyFont="1" applyFill="1" applyBorder="1" applyAlignment="1">
      <alignment horizontal="center" vertical="center"/>
    </xf>
    <xf numFmtId="0" fontId="6" fillId="0" borderId="0" xfId="4" applyNumberFormat="1" applyFont="1" applyAlignment="1">
      <alignment horizontal="center"/>
    </xf>
    <xf numFmtId="44" fontId="6" fillId="0" borderId="0" xfId="4" applyNumberFormat="1" applyFont="1"/>
    <xf numFmtId="2" fontId="6" fillId="0" borderId="0" xfId="4" applyNumberFormat="1" applyFont="1"/>
    <xf numFmtId="0" fontId="17" fillId="0" borderId="0" xfId="4" applyFont="1" applyAlignment="1">
      <alignment horizontal="left"/>
    </xf>
    <xf numFmtId="0" fontId="8" fillId="0" borderId="0" xfId="4" applyNumberFormat="1" applyFont="1" applyAlignment="1">
      <alignment wrapText="1"/>
    </xf>
    <xf numFmtId="0" fontId="6" fillId="0" borderId="35" xfId="4" applyFont="1" applyBorder="1" applyAlignment="1">
      <alignment horizontal="center" vertical="center" wrapText="1"/>
    </xf>
    <xf numFmtId="0" fontId="6" fillId="0" borderId="30" xfId="4" applyNumberFormat="1" applyFont="1" applyFill="1" applyBorder="1" applyAlignment="1">
      <alignment horizontal="center" vertical="center" wrapText="1"/>
    </xf>
    <xf numFmtId="0" fontId="7" fillId="0" borderId="0" xfId="4" applyNumberFormat="1" applyBorder="1" applyAlignment="1">
      <alignment horizontal="center" vertical="center" wrapText="1"/>
    </xf>
    <xf numFmtId="1" fontId="4" fillId="0" borderId="7" xfId="4" applyNumberFormat="1" applyFont="1" applyFill="1" applyBorder="1" applyAlignment="1">
      <alignment horizontal="center" vertical="center" wrapText="1"/>
    </xf>
    <xf numFmtId="0" fontId="41" fillId="0" borderId="0" xfId="0" applyFont="1"/>
    <xf numFmtId="0" fontId="5" fillId="0" borderId="0" xfId="4" applyFont="1"/>
    <xf numFmtId="0" fontId="4" fillId="7" borderId="31" xfId="4" applyFont="1" applyFill="1" applyBorder="1" applyAlignment="1">
      <alignment horizontal="center" vertical="center"/>
    </xf>
    <xf numFmtId="0" fontId="4" fillId="7" borderId="32" xfId="4" applyFont="1" applyFill="1" applyBorder="1" applyAlignment="1">
      <alignment horizontal="center" vertical="center"/>
    </xf>
    <xf numFmtId="0" fontId="4" fillId="7" borderId="42" xfId="4" applyFont="1" applyFill="1" applyBorder="1" applyAlignment="1">
      <alignment horizontal="center" vertical="center"/>
    </xf>
    <xf numFmtId="0" fontId="4" fillId="7" borderId="48" xfId="4" applyFont="1" applyFill="1" applyBorder="1" applyAlignment="1">
      <alignment horizontal="center" vertical="center"/>
    </xf>
    <xf numFmtId="0" fontId="42" fillId="0" borderId="36" xfId="0" applyFont="1" applyBorder="1" applyAlignment="1">
      <alignment horizontal="left" vertical="center"/>
    </xf>
    <xf numFmtId="0" fontId="42" fillId="0" borderId="37" xfId="0" applyFont="1" applyBorder="1" applyAlignment="1">
      <alignment horizontal="left" vertical="center"/>
    </xf>
    <xf numFmtId="0" fontId="42" fillId="0" borderId="46" xfId="0" applyFont="1" applyBorder="1" applyAlignment="1">
      <alignment horizontal="left" vertical="center"/>
    </xf>
    <xf numFmtId="0" fontId="36" fillId="0" borderId="4" xfId="4" applyFont="1" applyBorder="1" applyAlignment="1">
      <alignment horizontal="left" vertical="top" wrapText="1"/>
    </xf>
    <xf numFmtId="0" fontId="15" fillId="0" borderId="52" xfId="0" applyFont="1" applyBorder="1" applyAlignment="1">
      <alignment vertical="center" wrapText="1"/>
    </xf>
    <xf numFmtId="0" fontId="15" fillId="0" borderId="52" xfId="0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2" borderId="56" xfId="0" applyFont="1" applyFill="1" applyBorder="1" applyAlignment="1">
      <alignment vertical="top" wrapText="1"/>
    </xf>
    <xf numFmtId="49" fontId="15" fillId="2" borderId="57" xfId="0" applyNumberFormat="1" applyFont="1" applyFill="1" applyBorder="1" applyAlignment="1">
      <alignment vertical="top" wrapText="1"/>
    </xf>
    <xf numFmtId="0" fontId="0" fillId="0" borderId="4" xfId="0" applyBorder="1" applyAlignment="1"/>
    <xf numFmtId="0" fontId="37" fillId="0" borderId="4" xfId="0" applyFont="1" applyBorder="1" applyAlignment="1">
      <alignment vertical="top"/>
    </xf>
    <xf numFmtId="0" fontId="34" fillId="0" borderId="4" xfId="0" applyFont="1" applyBorder="1" applyAlignment="1">
      <alignment vertical="top"/>
    </xf>
    <xf numFmtId="0" fontId="35" fillId="0" borderId="4" xfId="0" applyFont="1" applyBorder="1" applyAlignment="1">
      <alignment vertical="top"/>
    </xf>
    <xf numFmtId="0" fontId="38" fillId="0" borderId="4" xfId="0" applyFont="1" applyBorder="1" applyAlignment="1">
      <alignment horizontal="left" vertical="top"/>
    </xf>
    <xf numFmtId="0" fontId="35" fillId="0" borderId="4" xfId="0" applyFont="1" applyBorder="1" applyAlignment="1">
      <alignment horizontal="left" vertical="top"/>
    </xf>
    <xf numFmtId="0" fontId="39" fillId="0" borderId="4" xfId="0" applyFont="1" applyBorder="1" applyAlignment="1">
      <alignment horizontal="left" vertical="top"/>
    </xf>
    <xf numFmtId="0" fontId="33" fillId="0" borderId="4" xfId="0" applyFont="1" applyBorder="1" applyAlignment="1">
      <alignment vertical="top"/>
    </xf>
    <xf numFmtId="0" fontId="40" fillId="0" borderId="4" xfId="6" applyBorder="1" applyAlignment="1" applyProtection="1">
      <alignment vertical="top"/>
    </xf>
    <xf numFmtId="164" fontId="15" fillId="0" borderId="3" xfId="0" applyNumberFormat="1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5" fillId="0" borderId="59" xfId="0" applyFont="1" applyBorder="1" applyAlignment="1">
      <alignment horizontal="left" vertical="center" wrapText="1"/>
    </xf>
    <xf numFmtId="164" fontId="15" fillId="0" borderId="60" xfId="0" applyNumberFormat="1" applyFont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 wrapText="1"/>
    </xf>
    <xf numFmtId="164" fontId="15" fillId="0" borderId="61" xfId="0" applyNumberFormat="1" applyFont="1" applyBorder="1" applyAlignment="1">
      <alignment horizontal="center" vertical="center" wrapText="1"/>
    </xf>
    <xf numFmtId="164" fontId="15" fillId="0" borderId="6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6" fillId="0" borderId="58" xfId="0" applyFont="1" applyBorder="1" applyAlignment="1" applyProtection="1">
      <alignment horizontal="left" vertical="center" wrapText="1"/>
      <protection locked="0"/>
    </xf>
    <xf numFmtId="0" fontId="6" fillId="0" borderId="4" xfId="4" applyFont="1" applyFill="1" applyBorder="1" applyAlignment="1" applyProtection="1">
      <alignment horizontal="center" vertical="center" wrapText="1"/>
      <protection locked="0"/>
    </xf>
    <xf numFmtId="0" fontId="45" fillId="0" borderId="24" xfId="0" applyFont="1" applyBorder="1" applyAlignment="1">
      <alignment horizontal="left" vertical="center" wrapText="1"/>
    </xf>
    <xf numFmtId="0" fontId="45" fillId="0" borderId="4" xfId="4" applyFont="1" applyBorder="1" applyAlignment="1">
      <alignment horizontal="left" vertical="top" wrapText="1"/>
    </xf>
    <xf numFmtId="0" fontId="45" fillId="0" borderId="4" xfId="0" applyFont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wrapText="1"/>
    </xf>
    <xf numFmtId="0" fontId="44" fillId="0" borderId="0" xfId="0" applyFont="1" applyAlignment="1">
      <alignment horizontal="center"/>
    </xf>
    <xf numFmtId="0" fontId="42" fillId="0" borderId="36" xfId="0" applyFont="1" applyBorder="1" applyAlignment="1">
      <alignment horizontal="left" vertical="center" wrapText="1"/>
    </xf>
    <xf numFmtId="0" fontId="42" fillId="0" borderId="45" xfId="0" applyFont="1" applyBorder="1" applyAlignment="1">
      <alignment horizontal="left" vertical="center" wrapText="1"/>
    </xf>
    <xf numFmtId="0" fontId="43" fillId="0" borderId="36" xfId="0" applyFont="1" applyBorder="1" applyAlignment="1">
      <alignment horizontal="center"/>
    </xf>
    <xf numFmtId="0" fontId="43" fillId="0" borderId="37" xfId="0" applyFont="1" applyBorder="1" applyAlignment="1">
      <alignment horizontal="center"/>
    </xf>
    <xf numFmtId="0" fontId="43" fillId="0" borderId="46" xfId="0" applyFont="1" applyBorder="1" applyAlignment="1">
      <alignment horizontal="center"/>
    </xf>
    <xf numFmtId="0" fontId="43" fillId="0" borderId="47" xfId="0" applyFont="1" applyBorder="1" applyAlignment="1">
      <alignment horizontal="center"/>
    </xf>
    <xf numFmtId="0" fontId="43" fillId="0" borderId="45" xfId="0" applyFont="1" applyBorder="1" applyAlignment="1">
      <alignment horizontal="center"/>
    </xf>
    <xf numFmtId="0" fontId="43" fillId="0" borderId="47" xfId="0" applyFont="1" applyFill="1" applyBorder="1" applyAlignment="1">
      <alignment horizontal="center"/>
    </xf>
    <xf numFmtId="0" fontId="43" fillId="0" borderId="45" xfId="0" applyFont="1" applyFill="1" applyBorder="1" applyAlignment="1">
      <alignment horizontal="center"/>
    </xf>
    <xf numFmtId="0" fontId="5" fillId="0" borderId="5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43" fillId="0" borderId="50" xfId="0" applyFont="1" applyBorder="1" applyAlignment="1">
      <alignment horizontal="center"/>
    </xf>
    <xf numFmtId="0" fontId="43" fillId="0" borderId="52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3" fillId="0" borderId="24" xfId="0" applyFont="1" applyBorder="1" applyAlignment="1">
      <alignment horizontal="center"/>
    </xf>
    <xf numFmtId="0" fontId="43" fillId="0" borderId="41" xfId="0" applyFont="1" applyBorder="1" applyAlignment="1">
      <alignment horizontal="center"/>
    </xf>
    <xf numFmtId="0" fontId="5" fillId="0" borderId="5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43" fillId="0" borderId="53" xfId="0" applyFont="1" applyBorder="1" applyAlignment="1">
      <alignment horizontal="center"/>
    </xf>
    <xf numFmtId="0" fontId="43" fillId="0" borderId="54" xfId="0" applyFont="1" applyBorder="1" applyAlignment="1">
      <alignment horizontal="center"/>
    </xf>
    <xf numFmtId="0" fontId="43" fillId="0" borderId="55" xfId="0" applyFont="1" applyBorder="1" applyAlignment="1">
      <alignment horizontal="center"/>
    </xf>
    <xf numFmtId="0" fontId="43" fillId="0" borderId="43" xfId="0" applyFont="1" applyBorder="1" applyAlignment="1">
      <alignment horizontal="center"/>
    </xf>
    <xf numFmtId="0" fontId="43" fillId="0" borderId="44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42" fillId="0" borderId="36" xfId="0" applyFont="1" applyBorder="1" applyAlignment="1">
      <alignment horizontal="center" vertical="center"/>
    </xf>
    <xf numFmtId="0" fontId="42" fillId="0" borderId="37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 wrapText="1"/>
    </xf>
    <xf numFmtId="0" fontId="42" fillId="0" borderId="45" xfId="0" applyFont="1" applyBorder="1" applyAlignment="1">
      <alignment horizontal="center" vertical="center" wrapText="1"/>
    </xf>
    <xf numFmtId="0" fontId="43" fillId="0" borderId="49" xfId="0" applyFont="1" applyBorder="1" applyAlignment="1">
      <alignment horizontal="center"/>
    </xf>
    <xf numFmtId="0" fontId="43" fillId="0" borderId="38" xfId="0" applyFont="1" applyBorder="1" applyAlignment="1">
      <alignment horizontal="center"/>
    </xf>
    <xf numFmtId="0" fontId="43" fillId="0" borderId="51" xfId="0" applyFont="1" applyBorder="1" applyAlignment="1">
      <alignment horizontal="center"/>
    </xf>
    <xf numFmtId="0" fontId="43" fillId="0" borderId="39" xfId="0" applyFont="1" applyBorder="1" applyAlignment="1">
      <alignment horizontal="center"/>
    </xf>
    <xf numFmtId="0" fontId="43" fillId="0" borderId="40" xfId="0" applyFont="1" applyBorder="1" applyAlignment="1">
      <alignment horizontal="center"/>
    </xf>
  </cellXfs>
  <cellStyles count="7">
    <cellStyle name="Dobre 2" xfId="5"/>
    <cellStyle name="Hiperłącze" xfId="6" builtinId="8"/>
    <cellStyle name="Hiperłącze 2" xfId="3"/>
    <cellStyle name="Normalny" xfId="0" builtinId="0"/>
    <cellStyle name="Normalny 2" xfId="1"/>
    <cellStyle name="Normalny 3" xfId="4"/>
    <cellStyle name="Procentowy 2" xfId="2"/>
  </cellStyles>
  <dxfs count="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1" indent="0" relativeIndent="255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 outline="0">
        <left style="double">
          <color indexed="64"/>
        </left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indexed="22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9"/>
        <color auto="1"/>
        <name val="Calibri"/>
        <scheme val="minor"/>
      </font>
      <alignment horizontal="left" vertical="center" textRotation="0" wrapText="1" indent="0" relativeIndent="0" justifyLastLine="0" shrinkToFit="0" mergeCell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center" textRotation="0" wrapText="1" indent="0" relativeIndent="0" justifyLastLine="0" shrinkToFit="0" mergeCell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 vertical="top" textRotation="0" wrapText="1" indent="0" relativeIndent="255" justifyLastLine="0" shrinkToFit="0" readingOrder="0"/>
      <border outline="0">
        <right style="thin">
          <color auto="1"/>
        </right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alignment horizontal="left" vertical="top" textRotation="0" wrapText="1" indent="0" relativeIndent="255" justifyLastLine="0" shrinkToFit="0" readingOrder="0"/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auto="1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top" textRotation="0" wrapText="0" indent="0" relativeIndent="255" justifyLastLine="0" shrinkToFit="0" readingOrder="0"/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/>
        <bottom/>
      </border>
    </dxf>
    <dxf>
      <numFmt numFmtId="0" formatCode="General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top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top" textRotation="0" wrapText="1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top" textRotation="0" wrapText="1" indent="0" relativeIndent="255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relativeIndent="255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relativeIndent="255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dxf>
    <dxf>
      <border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center" vertical="center" textRotation="0" wrapText="0" indent="0" relativeIndent="255" justifyLastLine="0" shrinkToFit="0" readingOrder="0"/>
      <border diagonalUp="0" diagonalDown="0">
        <left/>
        <right style="double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center" textRotation="0" wrapText="0" indent="0" relativeIndent="255" justifyLastLine="0" shrinkToFit="0" readingOrder="0"/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top" textRotation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0</xdr:row>
      <xdr:rowOff>76200</xdr:rowOff>
    </xdr:from>
    <xdr:to>
      <xdr:col>4</xdr:col>
      <xdr:colOff>269255</xdr:colOff>
      <xdr:row>5</xdr:row>
      <xdr:rowOff>76710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5800" y="76200"/>
          <a:ext cx="7549530" cy="810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43</xdr:row>
      <xdr:rowOff>57149</xdr:rowOff>
    </xdr:from>
    <xdr:to>
      <xdr:col>5</xdr:col>
      <xdr:colOff>504825</xdr:colOff>
      <xdr:row>66</xdr:row>
      <xdr:rowOff>104775</xdr:rowOff>
    </xdr:to>
    <xdr:sp macro="" textlink="">
      <xdr:nvSpPr>
        <xdr:cNvPr id="2" name="pole tekstow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57175" y="30727649"/>
          <a:ext cx="11601450" cy="3771901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/>
            <a:t>Uwagi do oceny dopuszczającej ogólnej/sektorowej: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111124</xdr:colOff>
      <xdr:row>11</xdr:row>
      <xdr:rowOff>171449</xdr:rowOff>
    </xdr:from>
    <xdr:to>
      <xdr:col>7</xdr:col>
      <xdr:colOff>1524000</xdr:colOff>
      <xdr:row>22</xdr:row>
      <xdr:rowOff>101600</xdr:rowOff>
    </xdr:to>
    <xdr:sp macro="" textlink="">
      <xdr:nvSpPr>
        <xdr:cNvPr id="2" name="pole tekstow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1124" y="5124449"/>
          <a:ext cx="9813926" cy="2035176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400" b="1"/>
            <a:t>Uzasadnienie oceny punktowej</a:t>
          </a:r>
        </a:p>
        <a:p>
          <a:pPr algn="ctr"/>
          <a:endParaRPr lang="pl-PL" sz="1400" b="1"/>
        </a:p>
        <a:p>
          <a:pPr algn="ctr"/>
          <a:endParaRPr lang="pl-PL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CENA%20FORMALNA%202014-2020/DZIA&#321;ANIE%201.2/REGULAMIN%201.2%20INFRASTRUKTURA%20Rundy/Zal_nr_9_Wzor_karty_oceny_wyboru_projektow_w_ramach_dzialania_2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al_nr_9_Wzor_karty_oceny_wyboru_projektow_w_ramach_dzialania_2.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ffud\AppData\Local\Temp\Zal_9_Wzor_karty_kryteriow_wyboru_projektow_EFR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neAOC"/>
      <sheetName val="NagAOC"/>
      <sheetName val="Instr.dokonywania oceny punkt"/>
      <sheetName val="A. Kryteria Formalne"/>
      <sheetName val="B. Kryteria dopuszczające"/>
      <sheetName val="C. Kryteria punktowe"/>
      <sheetName val="Wynik oceny"/>
      <sheetName val="słownie"/>
    </sheetNames>
    <sheetDataSet>
      <sheetData sheetId="0">
        <row r="6">
          <cell r="B6" t="str">
            <v xml:space="preserve"> </v>
          </cell>
        </row>
      </sheetData>
      <sheetData sheetId="1">
        <row r="18">
          <cell r="A18" t="str">
            <v>Numer ewidencyjny wniosku:</v>
          </cell>
        </row>
      </sheetData>
      <sheetData sheetId="2"/>
      <sheetData sheetId="3"/>
      <sheetData sheetId="4">
        <row r="37">
          <cell r="D37">
            <v>0</v>
          </cell>
        </row>
      </sheetData>
      <sheetData sheetId="5">
        <row r="14">
          <cell r="G14">
            <v>0</v>
          </cell>
        </row>
      </sheetData>
      <sheetData sheetId="6">
        <row r="10">
          <cell r="C10">
            <v>0</v>
          </cell>
        </row>
      </sheetData>
      <sheetData sheetId="7">
        <row r="5">
          <cell r="E5" t="str">
            <v>zero zł 0/100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neAOC"/>
      <sheetName val="NagAOC"/>
      <sheetName val="Instr.dokonywania oceny punkt"/>
      <sheetName val="A. Kryteria Formalne"/>
      <sheetName val="B. Kryteria dopuszczające"/>
      <sheetName val="C. Kryteria punktowe"/>
      <sheetName val="Wynik oceny"/>
      <sheetName val="słownie"/>
    </sheetNames>
    <sheetDataSet>
      <sheetData sheetId="0" refreshError="1">
        <row r="6">
          <cell r="B6" t="str">
            <v xml:space="preserve"> </v>
          </cell>
        </row>
        <row r="7">
          <cell r="B7" t="str">
            <v xml:space="preserve"> </v>
          </cell>
        </row>
        <row r="8">
          <cell r="B8" t="str">
            <v xml:space="preserve"> </v>
          </cell>
        </row>
      </sheetData>
      <sheetData sheetId="1" refreshError="1">
        <row r="18">
          <cell r="A18" t="str">
            <v>Numer ewidencyjny wniosku:</v>
          </cell>
          <cell r="B18" t="str">
            <v xml:space="preserve"> </v>
          </cell>
        </row>
      </sheetData>
      <sheetData sheetId="2" refreshError="1"/>
      <sheetData sheetId="3" refreshError="1"/>
      <sheetData sheetId="4" refreshError="1">
        <row r="37">
          <cell r="D37">
            <v>0</v>
          </cell>
          <cell r="E37" t="str">
            <v xml:space="preserve"> </v>
          </cell>
        </row>
        <row r="38">
          <cell r="D38">
            <v>0</v>
          </cell>
          <cell r="E38" t="str">
            <v xml:space="preserve"> </v>
          </cell>
        </row>
      </sheetData>
      <sheetData sheetId="5" refreshError="1">
        <row r="14">
          <cell r="G14">
            <v>0</v>
          </cell>
        </row>
      </sheetData>
      <sheetData sheetId="6" refreshError="1">
        <row r="10">
          <cell r="C10">
            <v>0</v>
          </cell>
        </row>
      </sheetData>
      <sheetData sheetId="7" refreshError="1">
        <row r="5">
          <cell r="E5" t="str">
            <v>zero zł 0/100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ceniający1"/>
      <sheetName val="oceniający2"/>
      <sheetName val="OCENIAJĄCY  2."/>
      <sheetName val="Karta wynikowa"/>
      <sheetName val="Karta info dla Wnioskodawcy"/>
    </sheetNames>
    <sheetDataSet>
      <sheetData sheetId="0">
        <row r="63">
          <cell r="E63">
            <v>0</v>
          </cell>
        </row>
      </sheetData>
      <sheetData sheetId="1">
        <row r="63">
          <cell r="E63">
            <v>0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2" name="A.KryteriaFormalne" displayName="A.KryteriaFormalne" ref="A5:G15" totalsRowShown="0" headerRowDxfId="56" dataDxfId="55" tableBorderDxfId="54">
  <tableColumns count="7">
    <tableColumn id="1" name="Lp." dataDxfId="53"/>
    <tableColumn id="2" name="Nazwa kryterium" dataDxfId="52"/>
    <tableColumn id="3" name="Definicja kryterium (informacja o zasadach oceny)" dataDxfId="51"/>
    <tableColumn id="4" name="Tak" dataDxfId="50"/>
    <tableColumn id="5" name="Nie" dataDxfId="49"/>
    <tableColumn id="6" name="Nie dotyczy" dataDxfId="48"/>
    <tableColumn id="7" name="Tak Względne" dataDxfId="47">
      <calculatedColumnFormula>IF(OR(EXACT(A.KryteriaFormalne[[#This Row],[Tak]],"X"),EXACT(A.KryteriaFormalne[[#This Row],[Nie dotyczy]],"X")),"X","")</calculatedColumn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3" name="A.WynikOcFormalna" displayName="A.WynikOcFormalna" ref="D18:E19" totalsRowShown="0" headerRowDxfId="46" tableBorderDxfId="45">
  <tableColumns count="2">
    <tableColumn id="2" name="Pozytywny" dataDxfId="44">
      <calculatedColumnFormula>IF(AND(OR(EXACT(D6,"X"),EXACT(F6,"X")),OR(EXACT(D7,"X"),EXACT(F7,"X")),OR(EXACT(D8,"X"),EXACT(F8,"X")),OR(EXACT(D9,"X"),EXACT(F9,"X")),OR(EXACT(D10,"X"),EXACT(F10,"X")),OR(EXACT(D11,"X"),EXACT(F11,"X")),OR(EXACT(D12,"X"),EXACT(F12,"X")),OR(EXACT(D13,"X"),EXACT(F13,"X")),OR(EXACT(D14,"X"),EXACT(F14,"X")),OR(EXACT(D15,"X"),EXACT(F15,"X"))),"X"," ")</calculatedColumnFormula>
    </tableColumn>
    <tableColumn id="3" name="Negatywny " dataDxfId="43">
      <calculatedColumnFormula>IF((LEN(TRIM(CONCATENATE(E6,E7,E8,E9,E10,E11,E12,E13,E14,E15)))&gt;0),"X","")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4" name="B.KryteriaDopOgólne" displayName="B.KryteriaDopOgólne" ref="A5:G18" totalsRowShown="0" headerRowDxfId="41" headerRowBorderDxfId="40" tableBorderDxfId="39" totalsRowBorderDxfId="38">
  <tableColumns count="7">
    <tableColumn id="1" name="Lp." dataDxfId="37"/>
    <tableColumn id="2" name="Nazwa kryterium " dataDxfId="36"/>
    <tableColumn id="3" name="Definicja kryterium (informacja o zasadach oceny)" dataDxfId="35"/>
    <tableColumn id="4" name="Tak" dataDxfId="34"/>
    <tableColumn id="5" name="Nie" dataDxfId="33"/>
    <tableColumn id="6" name="Nie dotyczy" dataDxfId="32"/>
    <tableColumn id="7" name="Tak Względne" dataDxfId="31">
      <calculatedColumnFormula>IF(OR(EXACT(B.KryteriaDopOgólne[[#This Row],[Tak]],"X"),EXACT(B.KryteriaDopOgólne[[#This Row],[Nie dotyczy]],"X")),"X","")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" name="B.WynikDopuszczenia" displayName="B.WynikDopuszczenia" ref="B39:E42" totalsRowShown="0" headerRowDxfId="30" dataDxfId="28" headerRowBorderDxfId="29" tableBorderDxfId="27" totalsRowBorderDxfId="26">
  <tableColumns count="4">
    <tableColumn id="1" name="Lp." dataDxfId="25"/>
    <tableColumn id="2" name="Wynik oceny dopuszczającej" dataDxfId="24"/>
    <tableColumn id="3" name="Tak" dataDxfId="23">
      <calculatedColumnFormula>IF((LEN(TRIM(CONCATENATE(D4,D5,D6,D7,D8,D9,D10,D11,D12,D13)))=10),"X","")</calculatedColumnFormula>
    </tableColumn>
    <tableColumn id="4" name="Nie" dataDxfId="22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6" name="B.KryteriaDopSektorowe" displayName="B.KryteriaDopSektorowe" ref="A24:G35" totalsRowShown="0" headerRowDxfId="21" dataDxfId="19" headerRowBorderDxfId="20" tableBorderDxfId="18">
  <tableColumns count="7">
    <tableColumn id="1" name="Lp." dataDxfId="17"/>
    <tableColumn id="2" name="Nazwa kryterium " dataDxfId="16"/>
    <tableColumn id="3" name="Definicja kryterium (informacja o zasadach oceny)" dataDxfId="15"/>
    <tableColumn id="4" name="Tak" dataDxfId="14"/>
    <tableColumn id="5" name="Nie" dataDxfId="13"/>
    <tableColumn id="6" name="Nie dotyczy" dataDxfId="12"/>
    <tableColumn id="7" name="Tak Względne" dataDxfId="11">
      <calculatedColumnFormula>IF(OR(EXACT(B.KryteriaDopSektorowe[[#This Row],[Tak]],"X"),EXACT(B.KryteriaDopSektorowe[[#This Row],[Nie dotyczy]],"X")),"X","")</calculatedColumnFormula>
    </tableColumn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id="7" name="C.KryteriaPunktowe" displayName="C.KryteriaPunktowe" ref="A5:H10" totalsRowShown="0" headerRowDxfId="10" headerRowBorderDxfId="9" tableBorderDxfId="8">
  <tableColumns count="8">
    <tableColumn id="1" name="Lp." dataDxfId="7"/>
    <tableColumn id="2" name="Kryterium" dataDxfId="6" dataCellStyle="Normalny 3"/>
    <tableColumn id="3" name="Punktacja" dataDxfId="5" dataCellStyle="Normalny 3"/>
    <tableColumn id="4" name="Waga" dataDxfId="4" dataCellStyle="Normalny 3"/>
    <tableColumn id="5" name="Maks. _x000a_liczba _x000a_pkt." dataDxfId="3" dataCellStyle="Normalny 3"/>
    <tableColumn id="6" name="Liczba uzyskanych punktów (przed zważeniem)" dataDxfId="2"/>
    <tableColumn id="7" name="Liczba uzyskanych punktów (po zważeniu)" dataDxfId="1"/>
    <tableColumn id="8" name="Uzasadnienie oceny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I18"/>
  <sheetViews>
    <sheetView view="pageBreakPreview" zoomScale="75" zoomScaleNormal="100" zoomScaleSheetLayoutView="75" zoomScalePageLayoutView="42" workbookViewId="0">
      <selection activeCell="C15" sqref="C15"/>
    </sheetView>
  </sheetViews>
  <sheetFormatPr defaultRowHeight="12.75"/>
  <cols>
    <col min="1" max="1" width="45.140625" style="38" customWidth="1"/>
    <col min="2" max="2" width="31.140625" style="36" customWidth="1"/>
    <col min="3" max="3" width="36.42578125" style="36" customWidth="1"/>
    <col min="4" max="4" width="44.85546875" style="36" customWidth="1"/>
    <col min="5" max="5" width="22.85546875" style="36" customWidth="1"/>
    <col min="6" max="6" width="29.85546875" style="24" customWidth="1"/>
    <col min="7" max="7" width="26.7109375" style="24" customWidth="1"/>
    <col min="8" max="8" width="24.140625" style="24" customWidth="1"/>
    <col min="9" max="9" width="34.42578125" style="24" customWidth="1"/>
    <col min="10" max="16384" width="9.140625" style="24"/>
  </cols>
  <sheetData>
    <row r="7" spans="1:9" ht="66.75" customHeight="1">
      <c r="B7" s="219" t="s">
        <v>101</v>
      </c>
      <c r="C7" s="220"/>
      <c r="D7" s="220"/>
    </row>
    <row r="8" spans="1:9" s="3" customFormat="1" ht="111" customHeight="1">
      <c r="A8" s="1" t="s">
        <v>0</v>
      </c>
      <c r="B8" s="217" t="s">
        <v>106</v>
      </c>
      <c r="C8" s="217"/>
      <c r="D8" s="217"/>
      <c r="E8" s="217"/>
      <c r="F8" s="217"/>
      <c r="G8" s="2"/>
      <c r="H8" s="2"/>
      <c r="I8" s="2"/>
    </row>
    <row r="9" spans="1:9" s="3" customFormat="1" ht="44.25" customHeight="1">
      <c r="A9" s="4" t="s">
        <v>1</v>
      </c>
      <c r="B9" s="5" t="s">
        <v>86</v>
      </c>
      <c r="C9" s="6"/>
      <c r="D9" s="5"/>
      <c r="E9" s="5"/>
      <c r="F9" s="7"/>
      <c r="G9" s="7"/>
      <c r="H9" s="7"/>
      <c r="I9" s="7"/>
    </row>
    <row r="10" spans="1:9" s="3" customFormat="1" ht="42" customHeight="1">
      <c r="A10" s="4" t="s">
        <v>2</v>
      </c>
      <c r="B10" s="8" t="s">
        <v>105</v>
      </c>
      <c r="C10" s="6"/>
      <c r="D10" s="8"/>
      <c r="E10" s="8"/>
      <c r="F10" s="9"/>
      <c r="G10" s="9"/>
      <c r="H10" s="9"/>
      <c r="I10" s="9"/>
    </row>
    <row r="11" spans="1:9" s="3" customFormat="1" ht="36" customHeight="1">
      <c r="A11" s="4" t="s">
        <v>3</v>
      </c>
      <c r="B11" s="218"/>
      <c r="C11" s="218"/>
      <c r="D11" s="218"/>
      <c r="E11" s="218"/>
      <c r="F11" s="218"/>
      <c r="G11" s="9"/>
      <c r="H11" s="9"/>
      <c r="I11" s="9"/>
    </row>
    <row r="12" spans="1:9" s="3" customFormat="1" ht="36" customHeight="1">
      <c r="A12" s="10" t="s">
        <v>4</v>
      </c>
      <c r="B12" s="11" t="str">
        <f>[2]DaneAOC!B7</f>
        <v xml:space="preserve"> </v>
      </c>
      <c r="C12" s="6"/>
      <c r="D12" s="12"/>
      <c r="E12" s="12"/>
      <c r="F12" s="13"/>
      <c r="G12" s="13"/>
      <c r="H12" s="13"/>
      <c r="I12" s="13"/>
    </row>
    <row r="13" spans="1:9" s="17" customFormat="1" ht="38.25" customHeight="1">
      <c r="A13" s="10" t="s">
        <v>5</v>
      </c>
      <c r="B13" s="8" t="str">
        <f>[2]DaneAOC!B8</f>
        <v xml:space="preserve"> </v>
      </c>
      <c r="C13" s="14"/>
      <c r="D13" s="15"/>
      <c r="E13" s="15"/>
      <c r="F13" s="16"/>
      <c r="G13" s="16"/>
      <c r="H13" s="16"/>
      <c r="I13" s="16"/>
    </row>
    <row r="14" spans="1:9" ht="36" customHeight="1">
      <c r="A14" s="18" t="s">
        <v>6</v>
      </c>
      <c r="B14" s="19"/>
      <c r="C14" s="20"/>
      <c r="D14" s="19"/>
      <c r="E14" s="21"/>
      <c r="F14" s="22"/>
      <c r="G14" s="22"/>
      <c r="H14" s="22"/>
      <c r="I14" s="23"/>
    </row>
    <row r="15" spans="1:9" ht="30" customHeight="1">
      <c r="A15" s="18" t="s">
        <v>7</v>
      </c>
      <c r="B15" s="19"/>
      <c r="C15" s="20"/>
      <c r="D15" s="19"/>
      <c r="E15" s="25"/>
      <c r="F15" s="22"/>
      <c r="G15" s="22"/>
      <c r="H15" s="22"/>
      <c r="I15" s="23"/>
    </row>
    <row r="16" spans="1:9" ht="29.25" customHeight="1">
      <c r="A16" s="18" t="s">
        <v>8</v>
      </c>
      <c r="B16" s="19"/>
      <c r="C16" s="20"/>
      <c r="D16" s="19"/>
      <c r="E16" s="26"/>
      <c r="F16" s="27"/>
      <c r="G16" s="28"/>
      <c r="H16" s="29"/>
      <c r="I16" s="23"/>
    </row>
    <row r="17" spans="1:9" ht="30.75" customHeight="1">
      <c r="A17" s="30" t="s">
        <v>9</v>
      </c>
      <c r="B17" s="19"/>
      <c r="C17" s="20"/>
      <c r="D17" s="19"/>
      <c r="E17" s="26"/>
      <c r="F17" s="27"/>
      <c r="G17" s="28"/>
      <c r="H17" s="29"/>
      <c r="I17" s="23"/>
    </row>
    <row r="18" spans="1:9" s="36" customFormat="1" ht="35.25" customHeight="1">
      <c r="A18" s="31" t="s">
        <v>10</v>
      </c>
      <c r="B18" s="32" t="str">
        <f>[2]DaneAOC!B6</f>
        <v xml:space="preserve"> </v>
      </c>
      <c r="C18" s="33"/>
      <c r="D18" s="34"/>
      <c r="E18" s="33"/>
      <c r="F18" s="35"/>
      <c r="H18" s="37"/>
      <c r="I18" s="37"/>
    </row>
  </sheetData>
  <sheetProtection formatCells="0" formatColumns="0" formatRows="0" autoFilter="0"/>
  <protectedRanges>
    <protectedRange sqref="A13:B16 D13:I16 A18:F18 H18:I18" name="Rozstęp1_1"/>
    <protectedRange sqref="A17:B17 D17:I17" name="Rozstęp1_1_1"/>
  </protectedRanges>
  <mergeCells count="3">
    <mergeCell ref="B8:F8"/>
    <mergeCell ref="B11:F11"/>
    <mergeCell ref="B7:D7"/>
  </mergeCells>
  <printOptions horizontalCentered="1"/>
  <pageMargins left="0.15748031496062992" right="0.19685039370078741" top="0.39370078740157483" bottom="0.35433070866141736" header="0.31496062992125984" footer="0.31496062992125984"/>
  <pageSetup paperSize="9" scale="68" orientation="landscape" r:id="rId1"/>
  <headerFooter>
    <oddFooter xml:space="preserve">&amp;C&amp;"-,Standardowy"Strona &amp;P z &amp;N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"/>
  <sheetViews>
    <sheetView view="pageBreakPreview" topLeftCell="A10" zoomScale="80" zoomScaleNormal="100" zoomScaleSheetLayoutView="80" workbookViewId="0">
      <selection activeCell="S8" sqref="S8"/>
    </sheetView>
  </sheetViews>
  <sheetFormatPr defaultRowHeight="12.75"/>
  <cols>
    <col min="1" max="1" width="9" style="55" customWidth="1"/>
    <col min="2" max="2" width="53.5703125" style="84" customWidth="1"/>
    <col min="3" max="3" width="81.85546875" style="84" customWidth="1"/>
    <col min="4" max="4" width="9.85546875" style="55" customWidth="1"/>
    <col min="5" max="5" width="10.42578125" style="55" customWidth="1"/>
    <col min="6" max="6" width="14.85546875" style="55" customWidth="1"/>
    <col min="7" max="7" width="14.42578125" style="54" hidden="1" customWidth="1"/>
    <col min="8" max="13" width="9.140625" style="55" hidden="1" customWidth="1"/>
    <col min="14" max="14" width="0" style="55" hidden="1" customWidth="1"/>
    <col min="15" max="16384" width="9.140625" style="55"/>
  </cols>
  <sheetData>
    <row r="1" spans="1:13" s="45" customFormat="1" ht="15.75">
      <c r="B1" s="171" t="str">
        <f>NagAOC!A18</f>
        <v>Numer ewidencyjny wniosku:</v>
      </c>
      <c r="C1" s="46" t="str">
        <f>NagAOC!B18</f>
        <v xml:space="preserve"> </v>
      </c>
      <c r="G1" s="47"/>
    </row>
    <row r="2" spans="1:13" s="45" customFormat="1">
      <c r="B2" s="48"/>
      <c r="C2" s="49"/>
      <c r="G2" s="47"/>
    </row>
    <row r="3" spans="1:13" ht="15.75">
      <c r="A3" s="50" t="s">
        <v>15</v>
      </c>
      <c r="B3" s="51"/>
      <c r="C3" s="52"/>
      <c r="D3" s="53"/>
      <c r="E3" s="53"/>
      <c r="F3" s="53"/>
    </row>
    <row r="4" spans="1:13" ht="15.75">
      <c r="A4" s="56" t="s">
        <v>16</v>
      </c>
      <c r="B4" s="57"/>
      <c r="C4" s="57"/>
      <c r="D4" s="58"/>
      <c r="E4" s="58"/>
      <c r="F4" s="58"/>
    </row>
    <row r="5" spans="1:13" ht="16.5" thickBot="1">
      <c r="A5" s="59" t="s">
        <v>11</v>
      </c>
      <c r="B5" s="60" t="s">
        <v>12</v>
      </c>
      <c r="C5" s="60" t="s">
        <v>13</v>
      </c>
      <c r="D5" s="61" t="s">
        <v>17</v>
      </c>
      <c r="E5" s="61" t="s">
        <v>18</v>
      </c>
      <c r="F5" s="62" t="s">
        <v>19</v>
      </c>
      <c r="G5" s="63" t="s">
        <v>20</v>
      </c>
    </row>
    <row r="6" spans="1:13" ht="75" customHeight="1">
      <c r="A6" s="64">
        <v>1</v>
      </c>
      <c r="B6" s="65" t="s">
        <v>144</v>
      </c>
      <c r="C6" s="65" t="s">
        <v>21</v>
      </c>
      <c r="D6" s="66"/>
      <c r="E6" s="66"/>
      <c r="F6" s="67"/>
      <c r="G6" s="68" t="str">
        <f>IF(OR(EXACT(A.KryteriaFormalne[[#This Row],[Tak]],"X"),EXACT(A.KryteriaFormalne[[#This Row],[Nie dotyczy]],"X")),"X","")</f>
        <v/>
      </c>
      <c r="H6" s="69" t="str">
        <f>IF(AND(EXACT(A.KryteriaFormalne[[#This Row],[Nie]],""),EXACT(A.KryteriaFormalne[[#This Row],[Nie dotyczy]],"")),"X","")</f>
        <v>X</v>
      </c>
      <c r="I6" s="70"/>
      <c r="J6" s="55" t="str">
        <f>IF(AND(EXACT(A.KryteriaFormalne[[#This Row],[Tak]],""),EXACT(A.KryteriaFormalne[[#This Row],[Nie dotyczy]],"")),"X","")</f>
        <v>X</v>
      </c>
      <c r="K6" s="70"/>
      <c r="L6" s="55" t="str">
        <f>IF(AND(EXACT(A.KryteriaFormalne[[#This Row],[Tak]],""),EXACT(A.KryteriaFormalne[[#This Row],[Nie]],"")),"X","")</f>
        <v>X</v>
      </c>
      <c r="M6" s="70"/>
    </row>
    <row r="7" spans="1:13" ht="52.5" customHeight="1">
      <c r="A7" s="64">
        <v>2</v>
      </c>
      <c r="B7" s="65" t="s">
        <v>22</v>
      </c>
      <c r="C7" s="65" t="s">
        <v>23</v>
      </c>
      <c r="D7" s="66"/>
      <c r="E7" s="66"/>
      <c r="F7" s="67"/>
      <c r="G7" s="68" t="str">
        <f>IF(OR(EXACT(A.KryteriaFormalne[[#This Row],[Tak]],"X"),EXACT(A.KryteriaFormalne[[#This Row],[Nie dotyczy]],"X")),"X","")</f>
        <v/>
      </c>
      <c r="H7" s="69" t="str">
        <f>IF(AND(EXACT(A.KryteriaFormalne[[#This Row],[Nie]],""),EXACT(A.KryteriaFormalne[[#This Row],[Nie dotyczy]],"")),"X","")</f>
        <v>X</v>
      </c>
      <c r="I7" s="70"/>
      <c r="J7" s="55" t="str">
        <f>IF(AND(EXACT(A.KryteriaFormalne[[#This Row],[Tak]],""),EXACT(A.KryteriaFormalne[[#This Row],[Nie dotyczy]],"")),"X","")</f>
        <v>X</v>
      </c>
      <c r="K7" s="70"/>
      <c r="L7" s="55" t="str">
        <f>IF(AND(EXACT(A.KryteriaFormalne[[#This Row],[Tak]],""),EXACT(A.KryteriaFormalne[[#This Row],[Nie]],"")),"X","")</f>
        <v>X</v>
      </c>
      <c r="M7" s="70"/>
    </row>
    <row r="8" spans="1:13" ht="313.5" customHeight="1">
      <c r="A8" s="64">
        <v>3</v>
      </c>
      <c r="B8" s="65" t="s">
        <v>24</v>
      </c>
      <c r="C8" s="65" t="s">
        <v>145</v>
      </c>
      <c r="D8" s="66"/>
      <c r="E8" s="66"/>
      <c r="F8" s="67"/>
      <c r="G8" s="68" t="str">
        <f>IF(OR(EXACT(A.KryteriaFormalne[[#This Row],[Tak]],"X"),EXACT(A.KryteriaFormalne[[#This Row],[Nie dotyczy]],"X")),"X","")</f>
        <v/>
      </c>
      <c r="H8" s="69" t="str">
        <f>IF(AND(EXACT(A.KryteriaFormalne[[#This Row],[Nie]],""),EXACT(A.KryteriaFormalne[[#This Row],[Nie dotyczy]],"")),"X","")</f>
        <v>X</v>
      </c>
      <c r="I8" s="70"/>
      <c r="J8" s="55" t="str">
        <f>IF(AND(EXACT(A.KryteriaFormalne[[#This Row],[Tak]],""),EXACT(A.KryteriaFormalne[[#This Row],[Nie dotyczy]],"")),"X","")</f>
        <v>X</v>
      </c>
      <c r="K8" s="70"/>
      <c r="L8" s="55" t="str">
        <f>IF(AND(EXACT(A.KryteriaFormalne[[#This Row],[Tak]],""),EXACT(A.KryteriaFormalne[[#This Row],[Nie]],"")),"X","")</f>
        <v>X</v>
      </c>
      <c r="M8" s="70"/>
    </row>
    <row r="9" spans="1:13" ht="85.5" customHeight="1">
      <c r="A9" s="64">
        <v>4</v>
      </c>
      <c r="B9" s="65" t="s">
        <v>25</v>
      </c>
      <c r="C9" s="65" t="s">
        <v>26</v>
      </c>
      <c r="D9" s="66"/>
      <c r="E9" s="66"/>
      <c r="F9" s="71"/>
      <c r="G9" s="68" t="str">
        <f>IF(OR(EXACT(A.KryteriaFormalne[[#This Row],[Tak]],"X"),EXACT(A.KryteriaFormalne[[#This Row],[Nie dotyczy]],"X")),"X","")</f>
        <v/>
      </c>
      <c r="H9" s="69" t="str">
        <f>IF(AND(EXACT(A.KryteriaFormalne[[#This Row],[Nie]],""),EXACT(A.KryteriaFormalne[[#This Row],[Nie dotyczy]],"")),"X","")</f>
        <v>X</v>
      </c>
      <c r="I9" s="70"/>
      <c r="J9" s="55" t="str">
        <f>IF(AND(EXACT(A.KryteriaFormalne[[#This Row],[Tak]],""),EXACT(A.KryteriaFormalne[[#This Row],[Nie dotyczy]],"")),"X","")</f>
        <v>X</v>
      </c>
      <c r="K9" s="70"/>
      <c r="L9" s="55" t="str">
        <f>IF(AND(EXACT(A.KryteriaFormalne[[#This Row],[Tak]],""),EXACT(A.KryteriaFormalne[[#This Row],[Nie]],"")),"X","")</f>
        <v>X</v>
      </c>
      <c r="M9" s="70"/>
    </row>
    <row r="10" spans="1:13" ht="132" customHeight="1">
      <c r="A10" s="64">
        <v>5</v>
      </c>
      <c r="B10" s="65" t="s">
        <v>27</v>
      </c>
      <c r="C10" s="65" t="s">
        <v>28</v>
      </c>
      <c r="D10" s="66"/>
      <c r="E10" s="66"/>
      <c r="F10" s="72"/>
      <c r="G10" s="68" t="str">
        <f>IF(OR(EXACT(A.KryteriaFormalne[[#This Row],[Tak]],"X"),EXACT(A.KryteriaFormalne[[#This Row],[Nie dotyczy]],"X")),"X","")</f>
        <v/>
      </c>
      <c r="H10" s="69" t="str">
        <f>IF(AND(EXACT(A.KryteriaFormalne[[#This Row],[Nie]],""),EXACT(A.KryteriaFormalne[[#This Row],[Nie dotyczy]],"")),"X","")</f>
        <v>X</v>
      </c>
      <c r="I10" s="70"/>
      <c r="J10" s="55" t="str">
        <f>IF(AND(EXACT(A.KryteriaFormalne[[#This Row],[Tak]],""),EXACT(A.KryteriaFormalne[[#This Row],[Nie dotyczy]],"")),"X","")</f>
        <v>X</v>
      </c>
      <c r="K10" s="70"/>
      <c r="L10" s="55" t="str">
        <f>IF(AND(EXACT(A.KryteriaFormalne[[#This Row],[Tak]],""),EXACT(A.KryteriaFormalne[[#This Row],[Nie]],"")),"X","")</f>
        <v>X</v>
      </c>
      <c r="M10" s="70"/>
    </row>
    <row r="11" spans="1:13" ht="63">
      <c r="A11" s="64">
        <v>6</v>
      </c>
      <c r="B11" s="65" t="s">
        <v>29</v>
      </c>
      <c r="C11" s="65" t="s">
        <v>30</v>
      </c>
      <c r="D11" s="66"/>
      <c r="E11" s="66"/>
      <c r="F11" s="67"/>
      <c r="G11" s="68" t="str">
        <f>IF(OR(EXACT(A.KryteriaFormalne[[#This Row],[Tak]],"X"),EXACT(A.KryteriaFormalne[[#This Row],[Nie dotyczy]],"X")),"X","")</f>
        <v/>
      </c>
      <c r="H11" s="69" t="str">
        <f>IF(AND(EXACT(A.KryteriaFormalne[[#This Row],[Nie]],""),EXACT(A.KryteriaFormalne[[#This Row],[Nie dotyczy]],"")),"X","")</f>
        <v>X</v>
      </c>
      <c r="I11" s="70"/>
      <c r="J11" s="55" t="str">
        <f>IF(AND(EXACT(A.KryteriaFormalne[[#This Row],[Tak]],""),EXACT(A.KryteriaFormalne[[#This Row],[Nie dotyczy]],"")),"X","")</f>
        <v>X</v>
      </c>
      <c r="K11" s="70"/>
      <c r="L11" s="55" t="str">
        <f>IF(AND(EXACT(A.KryteriaFormalne[[#This Row],[Tak]],""),EXACT(A.KryteriaFormalne[[#This Row],[Nie]],"")),"X","")</f>
        <v>X</v>
      </c>
      <c r="M11" s="70"/>
    </row>
    <row r="12" spans="1:13" ht="78.75">
      <c r="A12" s="64">
        <v>7</v>
      </c>
      <c r="B12" s="65" t="s">
        <v>90</v>
      </c>
      <c r="C12" s="65" t="s">
        <v>31</v>
      </c>
      <c r="D12" s="66"/>
      <c r="E12" s="66"/>
      <c r="F12" s="67"/>
      <c r="G12" s="68" t="str">
        <f>IF(OR(EXACT(A.KryteriaFormalne[[#This Row],[Tak]],"X"),EXACT(A.KryteriaFormalne[[#This Row],[Nie dotyczy]],"X")),"X","")</f>
        <v/>
      </c>
      <c r="H12" s="69" t="str">
        <f>IF(AND(EXACT(A.KryteriaFormalne[[#This Row],[Nie]],""),EXACT(A.KryteriaFormalne[[#This Row],[Nie dotyczy]],"")),"X","")</f>
        <v>X</v>
      </c>
      <c r="I12" s="70"/>
      <c r="J12" s="55" t="str">
        <f>IF(AND(EXACT(A.KryteriaFormalne[[#This Row],[Tak]],""),EXACT(A.KryteriaFormalne[[#This Row],[Nie dotyczy]],"")),"X","")</f>
        <v>X</v>
      </c>
      <c r="K12" s="70"/>
      <c r="L12" s="55" t="str">
        <f>IF(AND(EXACT(A.KryteriaFormalne[[#This Row],[Tak]],""),EXACT(A.KryteriaFormalne[[#This Row],[Nie]],"")),"X","")</f>
        <v>X</v>
      </c>
      <c r="M12" s="70"/>
    </row>
    <row r="13" spans="1:13" ht="68.25" customHeight="1">
      <c r="A13" s="64">
        <v>8</v>
      </c>
      <c r="B13" s="65" t="s">
        <v>89</v>
      </c>
      <c r="C13" s="65" t="s">
        <v>32</v>
      </c>
      <c r="D13" s="66"/>
      <c r="E13" s="66"/>
      <c r="F13" s="72"/>
      <c r="G13" s="68" t="str">
        <f>IF(OR(EXACT(A.KryteriaFormalne[[#This Row],[Tak]],"X"),EXACT(A.KryteriaFormalne[[#This Row],[Nie dotyczy]],"X")),"X","")</f>
        <v/>
      </c>
      <c r="H13" s="69" t="str">
        <f>IF(AND(EXACT(A.KryteriaFormalne[[#This Row],[Nie]],""),EXACT(A.KryteriaFormalne[[#This Row],[Nie dotyczy]],"")),"X","")</f>
        <v>X</v>
      </c>
      <c r="I13" s="70"/>
      <c r="J13" s="55" t="str">
        <f>IF(AND(EXACT(A.KryteriaFormalne[[#This Row],[Tak]],""),EXACT(A.KryteriaFormalne[[#This Row],[Nie dotyczy]],"")),"X","")</f>
        <v>X</v>
      </c>
      <c r="K13" s="70"/>
      <c r="L13" s="55" t="str">
        <f>IF(AND(EXACT(A.KryteriaFormalne[[#This Row],[Tak]],""),EXACT(A.KryteriaFormalne[[#This Row],[Nie]],"")),"X","")</f>
        <v>X</v>
      </c>
      <c r="M13" s="70"/>
    </row>
    <row r="14" spans="1:13" ht="85.5" customHeight="1">
      <c r="A14" s="64">
        <v>9</v>
      </c>
      <c r="B14" s="65" t="s">
        <v>91</v>
      </c>
      <c r="C14" s="65" t="s">
        <v>33</v>
      </c>
      <c r="D14" s="66"/>
      <c r="E14" s="66"/>
      <c r="F14" s="72"/>
      <c r="G14" s="68" t="str">
        <f>IF(OR(EXACT(A.KryteriaFormalne[[#This Row],[Tak]],"X"),EXACT(A.KryteriaFormalne[[#This Row],[Nie dotyczy]],"X")),"X","")</f>
        <v/>
      </c>
      <c r="H14" s="69" t="str">
        <f>IF(AND(EXACT(A.KryteriaFormalne[[#This Row],[Nie]],""),EXACT(A.KryteriaFormalne[[#This Row],[Nie dotyczy]],"")),"X","")</f>
        <v>X</v>
      </c>
      <c r="I14" s="70"/>
      <c r="J14" s="55" t="str">
        <f>IF(AND(EXACT(A.KryteriaFormalne[[#This Row],[Tak]],""),EXACT(A.KryteriaFormalne[[#This Row],[Nie dotyczy]],"")),"X","")</f>
        <v>X</v>
      </c>
      <c r="K14" s="70"/>
      <c r="L14" s="55" t="str">
        <f>IF(AND(EXACT(A.KryteriaFormalne[[#This Row],[Tak]],""),EXACT(A.KryteriaFormalne[[#This Row],[Nie]],"")),"X","")</f>
        <v>X</v>
      </c>
      <c r="M14" s="70"/>
    </row>
    <row r="15" spans="1:13" ht="96.75" customHeight="1">
      <c r="A15" s="64">
        <v>10</v>
      </c>
      <c r="B15" s="65" t="s">
        <v>146</v>
      </c>
      <c r="C15" s="65" t="s">
        <v>34</v>
      </c>
      <c r="D15" s="66"/>
      <c r="E15" s="66"/>
      <c r="F15" s="72"/>
      <c r="G15" s="68" t="str">
        <f>IF(OR(EXACT(A.KryteriaFormalne[[#This Row],[Tak]],"X"),EXACT(A.KryteriaFormalne[[#This Row],[Nie dotyczy]],"X")),"X","")</f>
        <v/>
      </c>
      <c r="H15" s="69" t="str">
        <f>IF(AND(EXACT(A.KryteriaFormalne[[#This Row],[Nie]],""),EXACT(A.KryteriaFormalne[[#This Row],[Nie dotyczy]],"")),"X","")</f>
        <v>X</v>
      </c>
      <c r="I15" s="70"/>
      <c r="J15" s="55" t="str">
        <f>IF(AND(EXACT(A.KryteriaFormalne[[#This Row],[Tak]],""),EXACT(A.KryteriaFormalne[[#This Row],[Nie dotyczy]],"")),"X","")</f>
        <v>X</v>
      </c>
      <c r="K15" s="70"/>
      <c r="L15" s="55" t="str">
        <f>IF(AND(EXACT(A.KryteriaFormalne[[#This Row],[Tak]],""),EXACT(A.KryteriaFormalne[[#This Row],[Nie]],"")),"X","")</f>
        <v>X</v>
      </c>
      <c r="M15" s="70"/>
    </row>
    <row r="16" spans="1:13" ht="15.75">
      <c r="A16" s="73"/>
      <c r="B16" s="74"/>
      <c r="C16" s="74"/>
      <c r="D16" s="66"/>
      <c r="E16" s="66"/>
      <c r="F16" s="66"/>
      <c r="H16" s="69"/>
      <c r="I16" s="70"/>
      <c r="K16" s="70"/>
      <c r="M16" s="70"/>
    </row>
    <row r="17" spans="1:7" s="58" customFormat="1" ht="15.75">
      <c r="B17" s="75"/>
      <c r="C17" s="76" t="s">
        <v>35</v>
      </c>
      <c r="D17" s="77"/>
      <c r="E17" s="77"/>
      <c r="G17" s="78"/>
    </row>
    <row r="18" spans="1:7" s="58" customFormat="1" ht="19.5" customHeight="1" thickBot="1">
      <c r="B18" s="75"/>
      <c r="D18" s="79" t="s">
        <v>36</v>
      </c>
      <c r="E18" s="80" t="s">
        <v>37</v>
      </c>
      <c r="G18" s="78"/>
    </row>
    <row r="19" spans="1:7" s="58" customFormat="1" ht="15.75">
      <c r="B19" s="58" t="s">
        <v>84</v>
      </c>
      <c r="C19" s="78"/>
      <c r="D19" s="81" t="str">
        <f>IF(AND(OR(EXACT(D6,"X"),EXACT(F6,"X")),OR(EXACT(D7,"X"),EXACT(F7,"X")),OR(EXACT(D8,"X"),EXACT(F8,"X")),OR(EXACT(D9,"X"),EXACT(F9,"X")),OR(EXACT(D10,"X"),EXACT(F10,"X")),OR(EXACT(D11,"X"),EXACT(F11,"X")),OR(EXACT(D12,"X"),EXACT(F12,"X")),OR(EXACT(D13,"X"),EXACT(F13,"X")),OR(EXACT(D14,"X"),EXACT(F14,"X")),OR(EXACT(D15,"X"),EXACT(F15,"X"))),"X"," ")</f>
        <v xml:space="preserve"> </v>
      </c>
      <c r="E19" s="82" t="str">
        <f>IF((LEN(TRIM(CONCATENATE(E6,E7,E8,E9,E10,E11,E12,E13,E14,E15)))&gt;0),"X","")</f>
        <v/>
      </c>
      <c r="G19" s="78"/>
    </row>
    <row r="20" spans="1:7" ht="15.75">
      <c r="A20" s="58"/>
      <c r="B20" s="130"/>
      <c r="C20" s="75"/>
      <c r="D20" s="58"/>
      <c r="E20" s="58"/>
      <c r="F20" s="58"/>
    </row>
    <row r="21" spans="1:7" ht="15.75">
      <c r="A21" s="58"/>
      <c r="B21" s="83"/>
      <c r="C21" s="176" t="s">
        <v>92</v>
      </c>
      <c r="D21" s="58"/>
      <c r="E21" s="58"/>
      <c r="F21" s="58"/>
    </row>
    <row r="22" spans="1:7" ht="15">
      <c r="C22" s="176" t="s">
        <v>93</v>
      </c>
    </row>
  </sheetData>
  <protectedRanges>
    <protectedRange sqref="D18:E18" name="Zakres9"/>
  </protectedRanges>
  <conditionalFormatting sqref="C19">
    <cfRule type="notContainsBlanks" dxfId="57" priority="1">
      <formula>LEN(TRIM(C19))&gt;0</formula>
    </cfRule>
  </conditionalFormatting>
  <dataValidations count="30">
    <dataValidation type="list" allowBlank="1" showInputMessage="1" showErrorMessage="1" sqref="E15:E16">
      <formula1>$J$15:$K$15</formula1>
    </dataValidation>
    <dataValidation type="list" allowBlank="1" showInputMessage="1" showErrorMessage="1" sqref="D15:D16">
      <formula1>$H$15:$I$15</formula1>
    </dataValidation>
    <dataValidation type="list" allowBlank="1" showInputMessage="1" showErrorMessage="1" sqref="F14">
      <formula1>$L$14:$M$14</formula1>
    </dataValidation>
    <dataValidation type="list" allowBlank="1" showInputMessage="1" showErrorMessage="1" sqref="E14">
      <formula1>$J$14:$K$14</formula1>
    </dataValidation>
    <dataValidation type="list" allowBlank="1" showInputMessage="1" showErrorMessage="1" sqref="D14">
      <formula1>$H$14:$I$14</formula1>
    </dataValidation>
    <dataValidation type="list" allowBlank="1" showInputMessage="1" showErrorMessage="1" sqref="F13">
      <formula1>$L$13:$M$13</formula1>
    </dataValidation>
    <dataValidation type="list" allowBlank="1" showInputMessage="1" showErrorMessage="1" sqref="E13">
      <formula1>$J$13:$K$13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F12">
      <formula1>$L$12:$M$12</formula1>
    </dataValidation>
    <dataValidation type="list" allowBlank="1" showInputMessage="1" showErrorMessage="1" sqref="E12">
      <formula1>$J$12:$K$12</formula1>
    </dataValidation>
    <dataValidation type="list" allowBlank="1" showInputMessage="1" showErrorMessage="1" sqref="D12">
      <formula1>$H$12:$I$12</formula1>
    </dataValidation>
    <dataValidation type="list" allowBlank="1" showInputMessage="1" showErrorMessage="1" sqref="F11">
      <formula1>$L$11:$M$11</formula1>
    </dataValidation>
    <dataValidation type="list" allowBlank="1" showInputMessage="1" showErrorMessage="1" sqref="E11">
      <formula1>$J$11:$K$11</formula1>
    </dataValidation>
    <dataValidation type="list" allowBlank="1" showInputMessage="1" showErrorMessage="1" sqref="D11">
      <formula1>$H$11:$I$11</formula1>
    </dataValidation>
    <dataValidation type="list" allowBlank="1" showInputMessage="1" showErrorMessage="1" sqref="F10">
      <formula1>$L$10:$M$10</formula1>
    </dataValidation>
    <dataValidation type="list" allowBlank="1" showInputMessage="1" showErrorMessage="1" sqref="E10">
      <formula1>$J$10:$K$10</formula1>
    </dataValidation>
    <dataValidation type="list" allowBlank="1" showInputMessage="1" showErrorMessage="1" sqref="D10">
      <formula1>$H$10:$I$10</formula1>
    </dataValidation>
    <dataValidation type="list" allowBlank="1" showInputMessage="1" showErrorMessage="1" sqref="F9">
      <formula1>$L$9:$M$9</formula1>
    </dataValidation>
    <dataValidation type="list" allowBlank="1" showInputMessage="1" showErrorMessage="1" sqref="E9">
      <formula1>$J$9:$K$9</formula1>
    </dataValidation>
    <dataValidation type="list" allowBlank="1" showInputMessage="1" showErrorMessage="1" sqref="D9">
      <formula1>$H$9:$I$9</formula1>
    </dataValidation>
    <dataValidation type="list" allowBlank="1" showInputMessage="1" showErrorMessage="1" sqref="F8">
      <formula1>$L$8:$M$8</formula1>
    </dataValidation>
    <dataValidation type="list" allowBlank="1" showInputMessage="1" showErrorMessage="1" sqref="E8">
      <formula1>$J$8:$K$8</formula1>
    </dataValidation>
    <dataValidation type="list" allowBlank="1" showInputMessage="1" showErrorMessage="1" sqref="D8">
      <formula1>$H$8:$I$8</formula1>
    </dataValidation>
    <dataValidation type="list" allowBlank="1" showInputMessage="1" showErrorMessage="1" sqref="F7">
      <formula1>$L$7:$M$7</formula1>
    </dataValidation>
    <dataValidation type="list" allowBlank="1" showInputMessage="1" showErrorMessage="1" sqref="E7">
      <formula1>$J$7:$K$7</formula1>
    </dataValidation>
    <dataValidation type="list" allowBlank="1" showInputMessage="1" showErrorMessage="1" sqref="D7">
      <formula1>$H$7:$I$7</formula1>
    </dataValidation>
    <dataValidation type="list" allowBlank="1" showInputMessage="1" showErrorMessage="1" sqref="F6">
      <formula1>$L$6:$M$6</formula1>
    </dataValidation>
    <dataValidation type="list" allowBlank="1" showInputMessage="1" showErrorMessage="1" sqref="E6">
      <formula1>$J$6:$K$6</formula1>
    </dataValidation>
    <dataValidation type="list" allowBlank="1" showInputMessage="1" showErrorMessage="1" errorTitle="poprawne zaznaczenie" error="X (dużą literą)" sqref="D6">
      <formula1>$H$6:$I$6</formula1>
    </dataValidation>
    <dataValidation type="list" allowBlank="1" showInputMessage="1" showErrorMessage="1" sqref="F15:F16">
      <formula1>$L$15:$M$15</formula1>
    </dataValidation>
  </dataValidations>
  <pageMargins left="0.23622047244094491" right="0.23622047244094491" top="0.39370078740157483" bottom="0.74803149606299213" header="0.31496062992125984" footer="0.31496062992125984"/>
  <pageSetup paperSize="9" scale="79" fitToHeight="0" orientation="landscape" r:id="rId1"/>
  <headerFooter>
    <oddFooter xml:space="preserve">&amp;C&amp;"-,Standardowy"Strona &amp;P z &amp;N&amp;"Arial,Normalny"
</oddFooter>
  </headerFooter>
  <rowBreaks count="1" manualBreakCount="1">
    <brk id="9" max="5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4"/>
  <sheetViews>
    <sheetView tabSelected="1" view="pageBreakPreview" topLeftCell="A28" zoomScaleNormal="100" zoomScaleSheetLayoutView="100" workbookViewId="0">
      <selection activeCell="B30" sqref="B30"/>
    </sheetView>
  </sheetViews>
  <sheetFormatPr defaultRowHeight="12.75"/>
  <cols>
    <col min="1" max="1" width="9.140625" style="85"/>
    <col min="2" max="2" width="29.5703125" style="55" customWidth="1"/>
    <col min="3" max="3" width="115" style="55" customWidth="1"/>
    <col min="4" max="5" width="9.42578125" style="55" customWidth="1"/>
    <col min="6" max="6" width="14.85546875" style="55" customWidth="1"/>
    <col min="7" max="7" width="16.28515625" style="55" hidden="1" customWidth="1"/>
    <col min="8" max="14" width="9.140625" style="55" hidden="1" customWidth="1"/>
    <col min="15" max="16384" width="9.140625" style="55"/>
  </cols>
  <sheetData>
    <row r="1" spans="1:14">
      <c r="B1" s="86" t="str">
        <f>NagAOC!A18</f>
        <v>Numer ewidencyjny wniosku:</v>
      </c>
      <c r="C1" s="87" t="str">
        <f>[2]NagAOC!B18</f>
        <v xml:space="preserve"> </v>
      </c>
    </row>
    <row r="2" spans="1:14">
      <c r="B2" s="86"/>
      <c r="C2" s="87"/>
    </row>
    <row r="3" spans="1:14" ht="15.75">
      <c r="A3" s="88" t="s">
        <v>38</v>
      </c>
      <c r="B3" s="58"/>
      <c r="C3" s="58"/>
      <c r="D3" s="58"/>
      <c r="E3" s="58"/>
      <c r="F3" s="58"/>
      <c r="G3" s="58"/>
    </row>
    <row r="4" spans="1:14" ht="15.75">
      <c r="A4" s="89" t="s">
        <v>16</v>
      </c>
      <c r="B4" s="58"/>
      <c r="C4" s="58"/>
      <c r="D4" s="58"/>
      <c r="E4" s="58"/>
      <c r="F4" s="58"/>
      <c r="G4" s="58"/>
    </row>
    <row r="5" spans="1:14" ht="13.5" thickBot="1">
      <c r="A5" s="90" t="s">
        <v>11</v>
      </c>
      <c r="B5" s="91" t="s">
        <v>39</v>
      </c>
      <c r="C5" s="91" t="s">
        <v>13</v>
      </c>
      <c r="D5" s="91" t="s">
        <v>17</v>
      </c>
      <c r="E5" s="91" t="s">
        <v>18</v>
      </c>
      <c r="F5" s="92" t="s">
        <v>19</v>
      </c>
      <c r="G5" s="93" t="s">
        <v>20</v>
      </c>
    </row>
    <row r="6" spans="1:14" ht="54.75" customHeight="1">
      <c r="A6" s="94">
        <v>1</v>
      </c>
      <c r="B6" s="95" t="s">
        <v>40</v>
      </c>
      <c r="C6" s="96" t="s">
        <v>41</v>
      </c>
      <c r="D6" s="97"/>
      <c r="E6" s="98"/>
      <c r="F6" s="98"/>
      <c r="G6" s="99" t="str">
        <f>IF(OR(EXACT(B.KryteriaDopOgólne[[#This Row],[Tak]],"X"),EXACT(B.KryteriaDopOgólne[[#This Row],[Nie dotyczy]],"X")),"X","")</f>
        <v/>
      </c>
      <c r="I6" s="69" t="str">
        <f>IF(AND(EXACT(B.KryteriaDopOgólne[[#This Row],[Nie]],""),EXACT(B.KryteriaDopOgólne[[#This Row],[Nie dotyczy]],"")),"X","")</f>
        <v>X</v>
      </c>
      <c r="J6" s="69"/>
      <c r="K6" s="55" t="str">
        <f>IF(AND(EXACT(B.KryteriaDopOgólne[[#This Row],[Tak]],""),EXACT(B.KryteriaDopOgólne[[#This Row],[Nie dotyczy]],"")),"X","")</f>
        <v>X</v>
      </c>
      <c r="L6" s="70"/>
      <c r="M6" s="55" t="str">
        <f>IF(AND(EXACT(B.KryteriaDopOgólne[[#This Row],[Tak]],""),EXACT(B.KryteriaDopOgólne[[#This Row],[Nie]],"")),"X","")</f>
        <v>X</v>
      </c>
      <c r="N6" s="70"/>
    </row>
    <row r="7" spans="1:14" ht="120.75" customHeight="1">
      <c r="A7" s="100">
        <v>2</v>
      </c>
      <c r="B7" s="101" t="s">
        <v>42</v>
      </c>
      <c r="C7" s="102" t="s">
        <v>140</v>
      </c>
      <c r="D7" s="103"/>
      <c r="E7" s="104"/>
      <c r="F7" s="104" t="s">
        <v>43</v>
      </c>
      <c r="G7" s="105" t="str">
        <f>IF(OR(EXACT(B.KryteriaDopOgólne[[#This Row],[Tak]],"X"),EXACT(B.KryteriaDopOgólne[[#This Row],[Nie dotyczy]],"X")),"X","")</f>
        <v/>
      </c>
      <c r="I7" s="69" t="str">
        <f>IF(AND(EXACT(B.KryteriaDopOgólne[[#This Row],[Nie]],""),EXACT(B.KryteriaDopOgólne[[#This Row],[Nie dotyczy]],"")),"X","")</f>
        <v>X</v>
      </c>
      <c r="J7" s="70"/>
      <c r="K7" s="55" t="str">
        <f>IF(AND(EXACT(B.KryteriaDopOgólne[[#This Row],[Tak]],""),EXACT(B.KryteriaDopOgólne[[#This Row],[Nie dotyczy]],"")),"X","")</f>
        <v>X</v>
      </c>
      <c r="L7" s="70"/>
      <c r="M7" s="55" t="str">
        <f>IF(AND(EXACT(B.KryteriaDopOgólne[[#This Row],[Tak]],""),EXACT(B.KryteriaDopOgólne[[#This Row],[Nie]],"")),"X","")</f>
        <v>X</v>
      </c>
      <c r="N7" s="70"/>
    </row>
    <row r="8" spans="1:14" ht="208.5" customHeight="1">
      <c r="A8" s="100">
        <v>3</v>
      </c>
      <c r="B8" s="101" t="s">
        <v>44</v>
      </c>
      <c r="C8" s="102" t="s">
        <v>45</v>
      </c>
      <c r="D8" s="103"/>
      <c r="E8" s="104"/>
      <c r="F8" s="104"/>
      <c r="G8" s="105" t="str">
        <f>IF(OR(EXACT(B.KryteriaDopOgólne[[#This Row],[Tak]],"X"),EXACT(B.KryteriaDopOgólne[[#This Row],[Nie dotyczy]],"X")),"X","")</f>
        <v/>
      </c>
      <c r="I8" s="69" t="str">
        <f>IF(AND(EXACT(B.KryteriaDopOgólne[[#This Row],[Nie]],""),EXACT(B.KryteriaDopOgólne[[#This Row],[Nie dotyczy]],"")),"X","")</f>
        <v>X</v>
      </c>
      <c r="J8" s="70"/>
      <c r="K8" s="55" t="str">
        <f>IF(AND(EXACT(B.KryteriaDopOgólne[[#This Row],[Tak]],""),EXACT(B.KryteriaDopOgólne[[#This Row],[Nie dotyczy]],"")),"X","")</f>
        <v>X</v>
      </c>
      <c r="L8" s="70"/>
      <c r="M8" s="55" t="str">
        <f>IF(AND(EXACT(B.KryteriaDopOgólne[[#This Row],[Tak]],""),EXACT(B.KryteriaDopOgólne[[#This Row],[Nie]],"")),"X","")</f>
        <v>X</v>
      </c>
      <c r="N8" s="70"/>
    </row>
    <row r="9" spans="1:14" ht="102.75" customHeight="1">
      <c r="A9" s="100">
        <v>4</v>
      </c>
      <c r="B9" s="101" t="s">
        <v>141</v>
      </c>
      <c r="C9" s="102" t="s">
        <v>142</v>
      </c>
      <c r="D9" s="103"/>
      <c r="E9" s="104"/>
      <c r="F9" s="104"/>
      <c r="G9" s="105" t="str">
        <f>IF(OR(EXACT(B.KryteriaDopOgólne[[#This Row],[Tak]],"X"),EXACT(B.KryteriaDopOgólne[[#This Row],[Nie dotyczy]],"X")),"X","")</f>
        <v/>
      </c>
      <c r="I9" s="69" t="str">
        <f>IF(AND(EXACT(B.KryteriaDopOgólne[[#This Row],[Nie]],""),EXACT(B.KryteriaDopOgólne[[#This Row],[Nie dotyczy]],"")),"X","")</f>
        <v>X</v>
      </c>
      <c r="J9" s="70"/>
      <c r="K9" s="55" t="str">
        <f>IF(AND(EXACT(B.KryteriaDopOgólne[[#This Row],[Tak]],""),EXACT(B.KryteriaDopOgólne[[#This Row],[Nie dotyczy]],"")),"X","")</f>
        <v>X</v>
      </c>
      <c r="L9" s="70"/>
      <c r="M9" s="55" t="str">
        <f>IF(AND(EXACT(B.KryteriaDopOgólne[[#This Row],[Tak]],""),EXACT(B.KryteriaDopOgólne[[#This Row],[Nie]],"")),"X","")</f>
        <v>X</v>
      </c>
      <c r="N9" s="70"/>
    </row>
    <row r="10" spans="1:14" ht="171" customHeight="1">
      <c r="A10" s="100">
        <v>5</v>
      </c>
      <c r="B10" s="101" t="s">
        <v>46</v>
      </c>
      <c r="C10" s="102" t="s">
        <v>147</v>
      </c>
      <c r="D10" s="103"/>
      <c r="E10" s="104"/>
      <c r="F10" s="104"/>
      <c r="G10" s="105" t="str">
        <f>IF(OR(EXACT(B.KryteriaDopOgólne[[#This Row],[Tak]],"X"),EXACT(B.KryteriaDopOgólne[[#This Row],[Nie dotyczy]],"X")),"X","")</f>
        <v/>
      </c>
      <c r="I10" s="69" t="str">
        <f>IF(AND(EXACT(B.KryteriaDopOgólne[[#This Row],[Nie]],""),EXACT(B.KryteriaDopOgólne[[#This Row],[Nie dotyczy]],"")),"X","")</f>
        <v>X</v>
      </c>
      <c r="J10" s="70"/>
      <c r="K10" s="55" t="str">
        <f>IF(AND(EXACT(B.KryteriaDopOgólne[[#This Row],[Tak]],""),EXACT(B.KryteriaDopOgólne[[#This Row],[Nie dotyczy]],"")),"X","")</f>
        <v>X</v>
      </c>
      <c r="L10" s="70"/>
      <c r="M10" s="55" t="str">
        <f>IF(AND(EXACT(B.KryteriaDopOgólne[[#This Row],[Tak]],""),EXACT(B.KryteriaDopOgólne[[#This Row],[Nie]],"")),"X","")</f>
        <v>X</v>
      </c>
      <c r="N10" s="70"/>
    </row>
    <row r="11" spans="1:14" ht="60" customHeight="1">
      <c r="A11" s="100">
        <v>6</v>
      </c>
      <c r="B11" s="101" t="s">
        <v>47</v>
      </c>
      <c r="C11" s="102" t="s">
        <v>48</v>
      </c>
      <c r="D11" s="103"/>
      <c r="E11" s="104"/>
      <c r="F11" s="104"/>
      <c r="G11" s="105" t="str">
        <f>IF(OR(EXACT(B.KryteriaDopOgólne[[#This Row],[Tak]],"X"),EXACT(B.KryteriaDopOgólne[[#This Row],[Nie dotyczy]],"X")),"X","")</f>
        <v/>
      </c>
      <c r="I11" s="69" t="str">
        <f>IF(AND(EXACT(B.KryteriaDopOgólne[[#This Row],[Nie]],""),EXACT(B.KryteriaDopOgólne[[#This Row],[Nie dotyczy]],"")),"X","")</f>
        <v>X</v>
      </c>
      <c r="J11" s="70"/>
      <c r="K11" s="55" t="str">
        <f>IF(AND(EXACT(B.KryteriaDopOgólne[[#This Row],[Tak]],""),EXACT(B.KryteriaDopOgólne[[#This Row],[Nie dotyczy]],"")),"X","")</f>
        <v>X</v>
      </c>
      <c r="L11" s="70"/>
      <c r="M11" s="55" t="str">
        <f>IF(AND(EXACT(B.KryteriaDopOgólne[[#This Row],[Tak]],""),EXACT(B.KryteriaDopOgólne[[#This Row],[Nie]],"")),"X","")</f>
        <v>X</v>
      </c>
      <c r="N11" s="70"/>
    </row>
    <row r="12" spans="1:14" ht="81.75" customHeight="1">
      <c r="A12" s="100">
        <v>7</v>
      </c>
      <c r="B12" s="101" t="s">
        <v>49</v>
      </c>
      <c r="C12" s="102" t="s">
        <v>50</v>
      </c>
      <c r="D12" s="103"/>
      <c r="E12" s="104"/>
      <c r="F12" s="104"/>
      <c r="G12" s="105" t="str">
        <f>IF(OR(EXACT(B.KryteriaDopOgólne[[#This Row],[Tak]],"X"),EXACT(B.KryteriaDopOgólne[[#This Row],[Nie dotyczy]],"X")),"X","")</f>
        <v/>
      </c>
      <c r="I12" s="69" t="str">
        <f>IF(AND(EXACT(B.KryteriaDopOgólne[[#This Row],[Nie]],""),EXACT(B.KryteriaDopOgólne[[#This Row],[Nie dotyczy]],"")),"X","")</f>
        <v>X</v>
      </c>
      <c r="J12" s="70"/>
      <c r="K12" s="55" t="str">
        <f>IF(AND(EXACT(B.KryteriaDopOgólne[[#This Row],[Tak]],""),EXACT(B.KryteriaDopOgólne[[#This Row],[Nie dotyczy]],"")),"X","")</f>
        <v>X</v>
      </c>
      <c r="L12" s="70"/>
      <c r="M12" s="55" t="str">
        <f>IF(AND(EXACT(B.KryteriaDopOgólne[[#This Row],[Tak]],""),EXACT(B.KryteriaDopOgólne[[#This Row],[Nie]],"")),"X","")</f>
        <v>X</v>
      </c>
      <c r="N12" s="70"/>
    </row>
    <row r="13" spans="1:14" ht="144.75" customHeight="1">
      <c r="A13" s="100">
        <v>8</v>
      </c>
      <c r="B13" s="101" t="s">
        <v>87</v>
      </c>
      <c r="C13" s="101" t="s">
        <v>88</v>
      </c>
      <c r="D13" s="103"/>
      <c r="E13" s="104"/>
      <c r="F13" s="104" t="s">
        <v>43</v>
      </c>
      <c r="G13" s="105" t="str">
        <f>IF(OR(EXACT(B.KryteriaDopOgólne[[#This Row],[Tak]],"X"),EXACT(B.KryteriaDopOgólne[[#This Row],[Nie dotyczy]],"X")),"X","")</f>
        <v/>
      </c>
      <c r="I13" s="69" t="str">
        <f>IF(AND(EXACT(B.KryteriaDopOgólne[[#This Row],[Nie]],""),EXACT(B.KryteriaDopOgólne[[#This Row],[Nie dotyczy]],"")),"X","")</f>
        <v>X</v>
      </c>
      <c r="J13" s="70"/>
      <c r="K13" s="55" t="str">
        <f>IF(AND(EXACT(B.KryteriaDopOgólne[[#This Row],[Tak]],""),EXACT(B.KryteriaDopOgólne[[#This Row],[Nie dotyczy]],"")),"X","")</f>
        <v>X</v>
      </c>
      <c r="L13" s="70"/>
      <c r="M13" s="55" t="str">
        <f>IF(AND(EXACT(B.KryteriaDopOgólne[[#This Row],[Tak]],""),EXACT(B.KryteriaDopOgólne[[#This Row],[Nie]],"")),"X","")</f>
        <v>X</v>
      </c>
      <c r="N13" s="70"/>
    </row>
    <row r="14" spans="1:14" ht="245.25" customHeight="1">
      <c r="A14" s="100">
        <v>9</v>
      </c>
      <c r="B14" s="101" t="s">
        <v>51</v>
      </c>
      <c r="C14" s="102" t="s">
        <v>143</v>
      </c>
      <c r="D14" s="103"/>
      <c r="E14" s="104"/>
      <c r="F14" s="104"/>
      <c r="G14" s="105" t="str">
        <f>IF(OR(EXACT(B.KryteriaDopOgólne[[#This Row],[Tak]],"X"),EXACT(B.KryteriaDopOgólne[[#This Row],[Nie dotyczy]],"X")),"X","")</f>
        <v/>
      </c>
      <c r="I14" s="69" t="str">
        <f>IF(AND(EXACT(B.KryteriaDopOgólne[[#This Row],[Nie]],""),EXACT(B.KryteriaDopOgólne[[#This Row],[Nie dotyczy]],"")),"X","")</f>
        <v>X</v>
      </c>
      <c r="J14" s="70"/>
      <c r="K14" s="55" t="str">
        <f>IF(AND(EXACT(B.KryteriaDopOgólne[[#This Row],[Tak]],""),EXACT(B.KryteriaDopOgólne[[#This Row],[Nie dotyczy]],"")),"X","")</f>
        <v>X</v>
      </c>
      <c r="L14" s="70"/>
      <c r="M14" s="55" t="str">
        <f>IF(AND(EXACT(B.KryteriaDopOgólne[[#This Row],[Tak]],""),EXACT(B.KryteriaDopOgólne[[#This Row],[Nie]],"")),"X","")</f>
        <v>X</v>
      </c>
      <c r="N14" s="70"/>
    </row>
    <row r="15" spans="1:14" ht="90.75" customHeight="1">
      <c r="A15" s="100">
        <v>10</v>
      </c>
      <c r="B15" s="101" t="s">
        <v>52</v>
      </c>
      <c r="C15" s="102" t="s">
        <v>53</v>
      </c>
      <c r="D15" s="103"/>
      <c r="E15" s="104"/>
      <c r="F15" s="104"/>
      <c r="G15" s="105" t="str">
        <f>IF(OR(EXACT(B.KryteriaDopOgólne[[#This Row],[Tak]],"X"),EXACT(B.KryteriaDopOgólne[[#This Row],[Nie dotyczy]],"X")),"X","")</f>
        <v/>
      </c>
      <c r="I15" s="69" t="str">
        <f>IF(AND(EXACT(B.KryteriaDopOgólne[[#This Row],[Nie]],""),EXACT(B.KryteriaDopOgólne[[#This Row],[Nie dotyczy]],"")),"X","")</f>
        <v>X</v>
      </c>
      <c r="J15" s="70"/>
      <c r="K15" s="55" t="str">
        <f>IF(AND(EXACT(B.KryteriaDopOgólne[[#This Row],[Tak]],""),EXACT(B.KryteriaDopOgólne[[#This Row],[Nie dotyczy]],"")),"X","")</f>
        <v>X</v>
      </c>
      <c r="L15" s="70"/>
      <c r="M15" s="55" t="str">
        <f>IF(AND(EXACT(B.KryteriaDopOgólne[[#This Row],[Tak]],""),EXACT(B.KryteriaDopOgólne[[#This Row],[Nie]],"")),"X","")</f>
        <v>X</v>
      </c>
      <c r="N15" s="70"/>
    </row>
    <row r="16" spans="1:14" ht="140.25">
      <c r="A16" s="100">
        <v>11</v>
      </c>
      <c r="B16" s="101" t="s">
        <v>54</v>
      </c>
      <c r="C16" s="102" t="s">
        <v>55</v>
      </c>
      <c r="D16" s="103"/>
      <c r="E16" s="104"/>
      <c r="F16" s="104"/>
      <c r="G16" s="105" t="str">
        <f>IF(OR(EXACT(B.KryteriaDopOgólne[[#This Row],[Tak]],"X"),EXACT(B.KryteriaDopOgólne[[#This Row],[Nie dotyczy]],"X")),"X","")</f>
        <v/>
      </c>
      <c r="I16" s="69" t="str">
        <f>IF(AND(EXACT(B.KryteriaDopOgólne[[#This Row],[Nie]],""),EXACT(B.KryteriaDopOgólne[[#This Row],[Nie dotyczy]],"")),"X","")</f>
        <v>X</v>
      </c>
      <c r="J16" s="70"/>
      <c r="K16" s="55" t="str">
        <f>IF(AND(EXACT(B.KryteriaDopOgólne[[#This Row],[Tak]],""),EXACT(B.KryteriaDopOgólne[[#This Row],[Nie dotyczy]],"")),"X","")</f>
        <v>X</v>
      </c>
      <c r="L16" s="70"/>
      <c r="M16" s="55" t="str">
        <f>IF(AND(EXACT(B.KryteriaDopOgólne[[#This Row],[Tak]],""),EXACT(B.KryteriaDopOgólne[[#This Row],[Nie]],"")),"X","")</f>
        <v>X</v>
      </c>
      <c r="N16" s="70"/>
    </row>
    <row r="17" spans="1:14" ht="84" customHeight="1">
      <c r="A17" s="100">
        <v>12</v>
      </c>
      <c r="B17" s="101" t="s">
        <v>56</v>
      </c>
      <c r="C17" s="102" t="s">
        <v>57</v>
      </c>
      <c r="D17" s="103"/>
      <c r="E17" s="104"/>
      <c r="F17" s="104"/>
      <c r="G17" s="105" t="str">
        <f>IF(OR(EXACT(B.KryteriaDopOgólne[[#This Row],[Tak]],"X"),EXACT(B.KryteriaDopOgólne[[#This Row],[Nie dotyczy]],"X")),"X","")</f>
        <v/>
      </c>
      <c r="I17" s="69" t="str">
        <f>IF(AND(EXACT(B.KryteriaDopOgólne[[#This Row],[Nie]],""),EXACT(B.KryteriaDopOgólne[[#This Row],[Nie dotyczy]],"")),"X","")</f>
        <v>X</v>
      </c>
      <c r="J17" s="70"/>
      <c r="K17" s="55" t="str">
        <f>IF(AND(EXACT(B.KryteriaDopOgólne[[#This Row],[Tak]],""),EXACT(B.KryteriaDopOgólne[[#This Row],[Nie dotyczy]],"")),"X","")</f>
        <v>X</v>
      </c>
      <c r="L17" s="70"/>
      <c r="M17" s="55" t="str">
        <f>IF(AND(EXACT(B.KryteriaDopOgólne[[#This Row],[Tak]],""),EXACT(B.KryteriaDopOgólne[[#This Row],[Nie]],"")),"X","")</f>
        <v>X</v>
      </c>
      <c r="N17" s="70"/>
    </row>
    <row r="18" spans="1:14" ht="77.25" customHeight="1">
      <c r="A18" s="106">
        <v>13</v>
      </c>
      <c r="B18" s="107" t="s">
        <v>58</v>
      </c>
      <c r="C18" s="107" t="s">
        <v>59</v>
      </c>
      <c r="D18" s="103"/>
      <c r="E18" s="104"/>
      <c r="F18" s="104"/>
      <c r="G18" s="105" t="str">
        <f>IF(OR(EXACT(B.KryteriaDopOgólne[[#This Row],[Tak]],"X"),EXACT(B.KryteriaDopOgólne[[#This Row],[Nie dotyczy]],"X")),"X","")</f>
        <v/>
      </c>
      <c r="I18" s="69" t="str">
        <f>IF(AND(EXACT(B.KryteriaDopOgólne[[#This Row],[Nie]],""),EXACT(B.KryteriaDopOgólne[[#This Row],[Nie dotyczy]],"")),"X","")</f>
        <v>X</v>
      </c>
      <c r="J18" s="70"/>
      <c r="K18" s="55" t="str">
        <f>IF(AND(EXACT(B.KryteriaDopOgólne[[#This Row],[Tak]],""),EXACT(B.KryteriaDopOgólne[[#This Row],[Nie dotyczy]],"")),"X","")</f>
        <v>X</v>
      </c>
      <c r="L18" s="70"/>
      <c r="M18" s="55" t="str">
        <f>IF(AND(EXACT(B.KryteriaDopOgólne[[#This Row],[Tak]],""),EXACT(B.KryteriaDopOgólne[[#This Row],[Nie]],"")),"X","")</f>
        <v>X</v>
      </c>
      <c r="N18" s="70"/>
    </row>
    <row r="19" spans="1:14">
      <c r="A19" s="108" t="s">
        <v>60</v>
      </c>
      <c r="B19" s="109"/>
      <c r="C19" s="109"/>
      <c r="D19" s="53"/>
      <c r="E19" s="53"/>
      <c r="F19" s="53"/>
      <c r="G19" s="53"/>
    </row>
    <row r="20" spans="1:14" s="114" customFormat="1">
      <c r="A20" s="110"/>
      <c r="B20" s="111" t="str">
        <f>[2]NagAOC!A18</f>
        <v>Numer ewidencyjny wniosku:</v>
      </c>
      <c r="C20" s="112" t="str">
        <f>[2]NagAOC!B18</f>
        <v xml:space="preserve"> </v>
      </c>
      <c r="D20" s="113"/>
      <c r="E20" s="113"/>
      <c r="F20" s="113"/>
      <c r="G20" s="113"/>
    </row>
    <row r="21" spans="1:14" s="114" customFormat="1">
      <c r="A21" s="110"/>
      <c r="B21" s="111"/>
      <c r="C21" s="112"/>
      <c r="D21" s="113"/>
      <c r="E21" s="113"/>
      <c r="F21" s="113"/>
      <c r="G21" s="113"/>
    </row>
    <row r="22" spans="1:14" ht="15.75">
      <c r="A22" s="115" t="s">
        <v>61</v>
      </c>
      <c r="B22" s="109"/>
      <c r="C22" s="109"/>
      <c r="D22" s="53"/>
      <c r="E22" s="53"/>
      <c r="F22" s="53"/>
      <c r="G22" s="53"/>
    </row>
    <row r="23" spans="1:14" ht="15.75">
      <c r="A23" s="116" t="s">
        <v>16</v>
      </c>
      <c r="B23" s="109"/>
      <c r="C23" s="109"/>
      <c r="D23" s="53"/>
      <c r="E23" s="53"/>
      <c r="F23" s="53"/>
      <c r="G23" s="53"/>
    </row>
    <row r="24" spans="1:14" ht="13.5" thickBot="1">
      <c r="A24" s="117" t="s">
        <v>11</v>
      </c>
      <c r="B24" s="118" t="s">
        <v>39</v>
      </c>
      <c r="C24" s="118" t="s">
        <v>13</v>
      </c>
      <c r="D24" s="118" t="s">
        <v>17</v>
      </c>
      <c r="E24" s="118" t="s">
        <v>18</v>
      </c>
      <c r="F24" s="119" t="s">
        <v>19</v>
      </c>
      <c r="G24" s="120" t="s">
        <v>20</v>
      </c>
    </row>
    <row r="25" spans="1:14" ht="25.5" customHeight="1">
      <c r="A25" s="121">
        <v>1</v>
      </c>
      <c r="B25" s="185" t="s">
        <v>107</v>
      </c>
      <c r="C25" s="185" t="s">
        <v>108</v>
      </c>
      <c r="D25" s="122"/>
      <c r="E25" s="123"/>
      <c r="F25" s="124"/>
      <c r="G25" s="123" t="str">
        <f>IF(OR(EXACT(B.KryteriaDopSektorowe[[#This Row],[Tak]],"X"),EXACT(B.KryteriaDopSektorowe[[#This Row],[Nie dotyczy]],"X")),"X","")</f>
        <v/>
      </c>
      <c r="I25" s="69" t="str">
        <f>IF(AND(EXACT(B.KryteriaDopSektorowe[[#This Row],[Nie]],""),EXACT(B.KryteriaDopSektorowe[[#This Row],[Nie dotyczy]],"")),"X","")</f>
        <v>X</v>
      </c>
      <c r="J25" s="70"/>
      <c r="K25" s="55" t="str">
        <f>IF(AND(EXACT(B.KryteriaDopSektorowe[[#This Row],[Tak]],""),EXACT(B.KryteriaDopSektorowe[[#This Row],[Nie dotyczy]],"")),"X","")</f>
        <v>X</v>
      </c>
      <c r="L25" s="70"/>
      <c r="M25" s="55" t="str">
        <f>IF(AND(EXACT(B.KryteriaDopSektorowe[[#This Row],[Tak]],""),EXACT(B.KryteriaDopSektorowe[[#This Row],[Nie]],"")),"X","")</f>
        <v>X</v>
      </c>
    </row>
    <row r="26" spans="1:14" ht="42.75" customHeight="1">
      <c r="A26" s="121">
        <v>2</v>
      </c>
      <c r="B26" s="214" t="s">
        <v>109</v>
      </c>
      <c r="C26" s="215" t="s">
        <v>110</v>
      </c>
      <c r="D26" s="122"/>
      <c r="E26" s="123"/>
      <c r="F26" s="123"/>
      <c r="G26" s="123" t="str">
        <f>IF(OR(EXACT(B.KryteriaDopSektorowe[[#This Row],[Tak]],"X"),EXACT(B.KryteriaDopSektorowe[[#This Row],[Nie dotyczy]],"X")),"X","")</f>
        <v/>
      </c>
      <c r="I26" s="69" t="str">
        <f>IF(AND(EXACT(B.KryteriaDopSektorowe[[#This Row],[Nie]],""),EXACT(B.KryteriaDopSektorowe[[#This Row],[Nie dotyczy]],"")),"X","")</f>
        <v>X</v>
      </c>
      <c r="J26" s="70"/>
      <c r="K26" s="55" t="str">
        <f>IF(AND(EXACT(B.KryteriaDopSektorowe[[#This Row],[Tak]],""),EXACT(B.KryteriaDopSektorowe[[#This Row],[Nie dotyczy]],"")),"X","")</f>
        <v>X</v>
      </c>
      <c r="L26" s="70"/>
      <c r="M26" s="55" t="str">
        <f>IF(AND(EXACT(B.KryteriaDopSektorowe[[#This Row],[Tak]],""),EXACT(B.KryteriaDopSektorowe[[#This Row],[Nie]],"")),"X","")</f>
        <v>X</v>
      </c>
    </row>
    <row r="27" spans="1:14" ht="300" customHeight="1">
      <c r="A27" s="121">
        <v>3</v>
      </c>
      <c r="B27" s="214" t="s">
        <v>111</v>
      </c>
      <c r="C27" s="214" t="s">
        <v>112</v>
      </c>
      <c r="D27" s="122"/>
      <c r="E27" s="123"/>
      <c r="F27" s="125"/>
      <c r="G27" s="123" t="str">
        <f>IF(OR(EXACT(B.KryteriaDopSektorowe[[#This Row],[Tak]],"X"),EXACT(B.KryteriaDopSektorowe[[#This Row],[Nie dotyczy]],"X")),"X","")</f>
        <v/>
      </c>
      <c r="I27" s="69" t="str">
        <f>IF(AND(EXACT(B.KryteriaDopSektorowe[[#This Row],[Nie]],""),EXACT(B.KryteriaDopSektorowe[[#This Row],[Nie dotyczy]],"")),"X","")</f>
        <v>X</v>
      </c>
      <c r="J27" s="70"/>
      <c r="K27" s="55" t="str">
        <f>IF(AND(EXACT(B.KryteriaDopSektorowe[[#This Row],[Tak]],""),EXACT(B.KryteriaDopSektorowe[[#This Row],[Nie dotyczy]],"")),"X","")</f>
        <v>X</v>
      </c>
      <c r="L27" s="70"/>
      <c r="M27" s="55" t="str">
        <f>IF(AND(EXACT(B.KryteriaDopSektorowe[[#This Row],[Tak]],""),EXACT(B.KryteriaDopSektorowe[[#This Row],[Nie]],"")),"X","")</f>
        <v>X</v>
      </c>
    </row>
    <row r="28" spans="1:14" ht="81" customHeight="1">
      <c r="A28" s="121">
        <v>4</v>
      </c>
      <c r="B28" s="214" t="s">
        <v>113</v>
      </c>
      <c r="C28" s="214" t="s">
        <v>114</v>
      </c>
      <c r="D28" s="122"/>
      <c r="E28" s="123"/>
      <c r="F28" s="126"/>
      <c r="G28" s="123" t="str">
        <f>IF(OR(EXACT(B.KryteriaDopSektorowe[[#This Row],[Tak]],"X"),EXACT(B.KryteriaDopSektorowe[[#This Row],[Nie dotyczy]],"X")),"X","")</f>
        <v/>
      </c>
      <c r="I28" s="69" t="str">
        <f>IF(AND(EXACT(B.KryteriaDopSektorowe[[#This Row],[Nie]],""),EXACT(B.KryteriaDopSektorowe[[#This Row],[Nie dotyczy]],"")),"X","")</f>
        <v>X</v>
      </c>
      <c r="J28" s="70"/>
      <c r="K28" s="55" t="str">
        <f>IF(AND(EXACT(B.KryteriaDopSektorowe[[#This Row],[Tak]],""),EXACT(B.KryteriaDopSektorowe[[#This Row],[Nie dotyczy]],"")),"X","")</f>
        <v>X</v>
      </c>
      <c r="L28" s="70"/>
      <c r="M28" s="55" t="str">
        <f>IF(AND(EXACT(B.KryteriaDopSektorowe[[#This Row],[Tak]],""),EXACT(B.KryteriaDopSektorowe[[#This Row],[Nie]],"")),"X","")</f>
        <v>X</v>
      </c>
    </row>
    <row r="29" spans="1:14" ht="76.5" customHeight="1">
      <c r="A29" s="121">
        <v>5</v>
      </c>
      <c r="B29" s="214" t="s">
        <v>115</v>
      </c>
      <c r="C29" s="214" t="s">
        <v>116</v>
      </c>
      <c r="D29" s="122"/>
      <c r="E29" s="123"/>
      <c r="F29" s="123"/>
      <c r="G29" s="123" t="str">
        <f>IF(OR(EXACT(B.KryteriaDopSektorowe[[#This Row],[Tak]],"X"),EXACT(B.KryteriaDopSektorowe[[#This Row],[Nie dotyczy]],"X")),"X","")</f>
        <v/>
      </c>
      <c r="I29" s="69" t="str">
        <f>IF(AND(EXACT(B.KryteriaDopSektorowe[[#This Row],[Nie]],""),EXACT(B.KryteriaDopSektorowe[[#This Row],[Nie dotyczy]],"")),"X","")</f>
        <v>X</v>
      </c>
      <c r="J29" s="70"/>
      <c r="K29" s="55" t="str">
        <f>IF(AND(EXACT(B.KryteriaDopSektorowe[[#This Row],[Tak]],""),EXACT(B.KryteriaDopSektorowe[[#This Row],[Nie dotyczy]],"")),"X","")</f>
        <v>X</v>
      </c>
      <c r="L29" s="70"/>
      <c r="M29" s="55" t="str">
        <f>IF(AND(EXACT(B.KryteriaDopSektorowe[[#This Row],[Tak]],""),EXACT(B.KryteriaDopSektorowe[[#This Row],[Nie]],"")),"X","")</f>
        <v>X</v>
      </c>
    </row>
    <row r="30" spans="1:14" ht="74.25" customHeight="1">
      <c r="A30" s="121">
        <v>6</v>
      </c>
      <c r="B30" s="214" t="s">
        <v>148</v>
      </c>
      <c r="C30" s="214" t="s">
        <v>117</v>
      </c>
      <c r="D30" s="122"/>
      <c r="E30" s="123"/>
      <c r="F30" s="123"/>
      <c r="G30" s="123" t="str">
        <f>IF(OR(EXACT(B.KryteriaDopSektorowe[[#This Row],[Tak]],"X"),EXACT(B.KryteriaDopSektorowe[[#This Row],[Nie dotyczy]],"X")),"X","")</f>
        <v/>
      </c>
      <c r="I30" s="69" t="str">
        <f>IF(AND(EXACT(B.KryteriaDopSektorowe[[#This Row],[Nie]],""),EXACT(B.KryteriaDopSektorowe[[#This Row],[Nie dotyczy]],"")),"X","")</f>
        <v>X</v>
      </c>
      <c r="J30" s="70"/>
      <c r="K30" s="55" t="str">
        <f>IF(AND(EXACT(B.KryteriaDopSektorowe[[#This Row],[Tak]],""),EXACT(B.KryteriaDopSektorowe[[#This Row],[Nie dotyczy]],"")),"X","")</f>
        <v>X</v>
      </c>
      <c r="L30" s="70"/>
      <c r="M30" s="55" t="str">
        <f>IF(AND(EXACT(B.KryteriaDopSektorowe[[#This Row],[Tak]],""),EXACT(B.KryteriaDopSektorowe[[#This Row],[Nie]],"")),"X","")</f>
        <v>X</v>
      </c>
    </row>
    <row r="31" spans="1:14" ht="128.25" customHeight="1">
      <c r="A31" s="127">
        <v>7</v>
      </c>
      <c r="B31" s="216" t="s">
        <v>118</v>
      </c>
      <c r="C31" s="216" t="s">
        <v>117</v>
      </c>
      <c r="D31" s="128"/>
      <c r="E31" s="128"/>
      <c r="F31" s="128"/>
      <c r="G31" s="129" t="str">
        <f>IF(OR(EXACT(B.KryteriaDopSektorowe[[#This Row],[Tak]],"X"),EXACT(B.KryteriaDopSektorowe[[#This Row],[Nie dotyczy]],"X")),"X","")</f>
        <v/>
      </c>
    </row>
    <row r="32" spans="1:14" ht="66" customHeight="1">
      <c r="A32" s="121">
        <v>8</v>
      </c>
      <c r="B32" s="214" t="s">
        <v>119</v>
      </c>
      <c r="C32" s="214" t="s">
        <v>117</v>
      </c>
      <c r="D32" s="123"/>
      <c r="E32" s="123"/>
      <c r="F32" s="123"/>
      <c r="G32" s="174" t="str">
        <f>IF(OR(EXACT(B.KryteriaDopSektorowe[[#This Row],[Tak]],"X"),EXACT(B.KryteriaDopSektorowe[[#This Row],[Nie dotyczy]],"X")),"X","")</f>
        <v/>
      </c>
    </row>
    <row r="33" spans="1:12" ht="73.5" customHeight="1">
      <c r="A33" s="121">
        <v>9</v>
      </c>
      <c r="B33" s="214" t="s">
        <v>120</v>
      </c>
      <c r="C33" s="214" t="s">
        <v>121</v>
      </c>
      <c r="D33" s="123"/>
      <c r="E33" s="123"/>
      <c r="F33" s="123"/>
      <c r="G33" s="174" t="str">
        <f>IF(OR(EXACT(B.KryteriaDopSektorowe[[#This Row],[Tak]],"X"),EXACT(B.KryteriaDopSektorowe[[#This Row],[Nie dotyczy]],"X")),"X","")</f>
        <v/>
      </c>
    </row>
    <row r="34" spans="1:12" ht="66" customHeight="1">
      <c r="A34" s="121">
        <v>10</v>
      </c>
      <c r="B34" s="214" t="s">
        <v>122</v>
      </c>
      <c r="C34" s="214" t="s">
        <v>123</v>
      </c>
      <c r="D34" s="123"/>
      <c r="E34" s="123"/>
      <c r="F34" s="123"/>
      <c r="G34" s="174" t="str">
        <f>IF(OR(EXACT(B.KryteriaDopSektorowe[[#This Row],[Tak]],"X"),EXACT(B.KryteriaDopSektorowe[[#This Row],[Nie dotyczy]],"X")),"X","")</f>
        <v/>
      </c>
    </row>
    <row r="35" spans="1:12" ht="78" customHeight="1">
      <c r="A35" s="121">
        <v>11</v>
      </c>
      <c r="B35" s="214" t="s">
        <v>124</v>
      </c>
      <c r="C35" s="214" t="s">
        <v>125</v>
      </c>
      <c r="D35" s="123"/>
      <c r="E35" s="123"/>
      <c r="F35" s="123"/>
      <c r="G35" s="174" t="str">
        <f>IF(OR(EXACT(B.KryteriaDopSektorowe[[#This Row],[Tak]],"X"),EXACT(B.KryteriaDopSektorowe[[#This Row],[Nie dotyczy]],"X")),"X","")</f>
        <v/>
      </c>
    </row>
    <row r="36" spans="1:12" ht="24.75" customHeight="1">
      <c r="A36" s="108" t="s">
        <v>60</v>
      </c>
    </row>
    <row r="37" spans="1:12" s="114" customFormat="1">
      <c r="A37" s="110"/>
      <c r="B37" s="86" t="str">
        <f>[2]NagAOC!A18</f>
        <v>Numer ewidencyjny wniosku:</v>
      </c>
      <c r="C37" s="130" t="str">
        <f>[2]NagAOC!B18</f>
        <v xml:space="preserve"> </v>
      </c>
    </row>
    <row r="38" spans="1:12">
      <c r="A38" s="108"/>
    </row>
    <row r="39" spans="1:12" ht="15.75">
      <c r="B39" s="131" t="s">
        <v>11</v>
      </c>
      <c r="C39" s="132" t="s">
        <v>62</v>
      </c>
      <c r="D39" s="133" t="s">
        <v>17</v>
      </c>
      <c r="E39" s="134" t="s">
        <v>18</v>
      </c>
    </row>
    <row r="40" spans="1:12" ht="15.75">
      <c r="B40" s="135" t="s">
        <v>63</v>
      </c>
      <c r="C40" s="136" t="s">
        <v>64</v>
      </c>
      <c r="D40" s="137"/>
      <c r="E40" s="138"/>
      <c r="I40" s="69" t="str">
        <f>IF(EXACT(B.WynikDopuszczenia[[#This Row],[Nie]],""),"X","")</f>
        <v>X</v>
      </c>
      <c r="J40" s="70"/>
      <c r="K40" s="55" t="str">
        <f>IF(EXACT(B.WynikDopuszczenia[[#This Row],[Tak]],""),"X","")</f>
        <v>X</v>
      </c>
      <c r="L40" s="70"/>
    </row>
    <row r="41" spans="1:12" ht="15.75">
      <c r="B41" s="135" t="s">
        <v>65</v>
      </c>
      <c r="C41" s="136" t="s">
        <v>66</v>
      </c>
      <c r="D41" s="138" t="str">
        <f>IF((LEN(TRIM(CONCATENATE(E6,E7,E8,E9,E10,E11,E12,E13,E14,E15,E16,E17,E18)))&gt;=1),"X","")</f>
        <v/>
      </c>
      <c r="E41" s="138" t="str">
        <f>IF(AND(OR(EXACT(D6,"X"),EXACT(F6,"X")),OR(EXACT(D7,"X"),EXACT(F7,"X")),OR(EXACT(D8,"X"),EXACT(F8,"X")),OR(EXACT(D9,"X"),EXACT(F9,"X")),OR(EXACT(D10,"X"),EXACT(F10,"X")),OR(EXACT(D11,"X"),EXACT(F11,"X")),OR(EXACT(D12,"X"),EXACT(F12,"X")),OR(EXACT(D13,"X"),EXACT(F13,"X")),OR(EXACT(D14,"X"),EXACT(F14,"X")),OR(EXACT(D15,"X"),EXACT(F15,"X")),OR(EXACT(D16,"X"),EXACT(F16,"X")),OR(EXACT(D17,"X"),EXACT(F17,"X")),OR(EXACT(D18,"X"),EXACT(F18,"X")),OR(EXACT(D19,"X"),EXACT(F19,"X"))),"X"," ")</f>
        <v xml:space="preserve"> </v>
      </c>
      <c r="H41" s="114"/>
    </row>
    <row r="42" spans="1:12" ht="15.75">
      <c r="B42" s="139" t="s">
        <v>67</v>
      </c>
      <c r="C42" s="140" t="s">
        <v>68</v>
      </c>
      <c r="D42" s="141" t="str">
        <f>IF((LEN(TRIM(CONCATENATE(E25,E26,E27,E28,E29,E30)))&gt;0),"X","")</f>
        <v/>
      </c>
      <c r="E42" s="141" t="str">
        <f>IF(AND(OR(EXACT(D25,"X"),EXACT(F25,"X")),OR(EXACT(D26,"X"),EXACT(F26,"X")),OR(EXACT(D27,"X"),EXACT(F27,"X")),OR(EXACT(D28,"X"),EXACT(F28,"X")),OR(EXACT(D29,"X"),EXACT(F29,"X")),OR(EXACT(D30,"X"),EXACT(F30,"X"))),"X"," ")</f>
        <v xml:space="preserve"> </v>
      </c>
    </row>
    <row r="68" spans="1:3" ht="18.75">
      <c r="A68" s="142"/>
      <c r="B68" s="58" t="s">
        <v>84</v>
      </c>
      <c r="C68" s="176" t="s">
        <v>92</v>
      </c>
    </row>
    <row r="69" spans="1:3" ht="15">
      <c r="B69" s="130"/>
      <c r="C69" s="176" t="s">
        <v>93</v>
      </c>
    </row>
    <row r="70" spans="1:3" ht="15.75">
      <c r="B70" s="143"/>
      <c r="C70" s="144"/>
    </row>
    <row r="73" spans="1:3">
      <c r="A73" s="145"/>
    </row>
    <row r="74" spans="1:3">
      <c r="A74" s="146"/>
    </row>
  </sheetData>
  <sheetProtection formatCells="0" formatColumns="0" formatRows="0" insertColumns="0" insertRows="0" insertHyperlinks="0" deleteColumns="0" deleteRows="0" selectLockedCells="1" sort="0" autoFilter="0" pivotTables="0" selectUnlockedCells="1"/>
  <protectedRanges>
    <protectedRange sqref="B70:C70" name="Rozstęp1_1"/>
    <protectedRange sqref="B20:C21" name="Rozstęp1_1_1"/>
  </protectedRanges>
  <conditionalFormatting sqref="C38">
    <cfRule type="notContainsBlanks" dxfId="42" priority="1">
      <formula>LEN(TRIM(C38))&gt;0</formula>
    </cfRule>
  </conditionalFormatting>
  <dataValidations count="59">
    <dataValidation type="list" allowBlank="1" showInputMessage="1" showErrorMessage="1" sqref="D6">
      <formula1>$I6:$J$6</formula1>
    </dataValidation>
    <dataValidation type="list" allowBlank="1" showInputMessage="1" showErrorMessage="1" sqref="E30">
      <formula1>$K$30:$L$30</formula1>
    </dataValidation>
    <dataValidation type="list" allowBlank="1" showInputMessage="1" showErrorMessage="1" sqref="D30">
      <formula1>$I$30:$J$30</formula1>
    </dataValidation>
    <dataValidation type="list" allowBlank="1" showInputMessage="1" showErrorMessage="1" sqref="F29">
      <formula1>$M$29:$N$29</formula1>
    </dataValidation>
    <dataValidation type="list" allowBlank="1" showInputMessage="1" showErrorMessage="1" sqref="E29">
      <formula1>$K$29:$L$29</formula1>
    </dataValidation>
    <dataValidation type="list" allowBlank="1" showInputMessage="1" showErrorMessage="1" sqref="D29">
      <formula1>$I$29:$J$29</formula1>
    </dataValidation>
    <dataValidation type="list" allowBlank="1" showInputMessage="1" showErrorMessage="1" sqref="F28">
      <formula1>$M$28:$N$28</formula1>
    </dataValidation>
    <dataValidation type="list" allowBlank="1" showInputMessage="1" showErrorMessage="1" sqref="E28">
      <formula1>$K$28:$L$28</formula1>
    </dataValidation>
    <dataValidation type="list" allowBlank="1" showInputMessage="1" showErrorMessage="1" sqref="D28">
      <formula1>$I$28:$J$28</formula1>
    </dataValidation>
    <dataValidation type="list" allowBlank="1" showInputMessage="1" showErrorMessage="1" sqref="F27">
      <formula1>$M$27:$N$27</formula1>
    </dataValidation>
    <dataValidation type="list" allowBlank="1" showInputMessage="1" showErrorMessage="1" sqref="E27">
      <formula1>$K$27:$L$27</formula1>
    </dataValidation>
    <dataValidation type="list" allowBlank="1" showInputMessage="1" showErrorMessage="1" sqref="D27">
      <formula1>$I$27:$J$27</formula1>
    </dataValidation>
    <dataValidation type="list" allowBlank="1" showInputMessage="1" showErrorMessage="1" sqref="F26">
      <formula1>$M$26:$N$26</formula1>
    </dataValidation>
    <dataValidation type="list" allowBlank="1" showInputMessage="1" showErrorMessage="1" sqref="E26">
      <formula1>$K$26:$L$26</formula1>
    </dataValidation>
    <dataValidation type="list" allowBlank="1" showInputMessage="1" showErrorMessage="1" sqref="D26">
      <formula1>$I$26:$J$26</formula1>
    </dataValidation>
    <dataValidation type="list" allowBlank="1" showInputMessage="1" showErrorMessage="1" sqref="F25">
      <formula1>$M$25:$N$25</formula1>
    </dataValidation>
    <dataValidation type="list" allowBlank="1" showInputMessage="1" showErrorMessage="1" sqref="E25">
      <formula1>$K$25:$L$25</formula1>
    </dataValidation>
    <dataValidation type="list" allowBlank="1" showInputMessage="1" showErrorMessage="1" sqref="D25">
      <formula1>$I$25:$J$25</formula1>
    </dataValidation>
    <dataValidation type="list" allowBlank="1" showInputMessage="1" showErrorMessage="1" sqref="F18">
      <formula1>$M$18:$N$18</formula1>
    </dataValidation>
    <dataValidation type="list" allowBlank="1" showInputMessage="1" showErrorMessage="1" sqref="E18">
      <formula1>$K$18:$L$18</formula1>
    </dataValidation>
    <dataValidation type="list" allowBlank="1" showInputMessage="1" showErrorMessage="1" sqref="F17">
      <formula1>$M$17:$N$17</formula1>
    </dataValidation>
    <dataValidation type="list" allowBlank="1" showInputMessage="1" showErrorMessage="1" sqref="E17">
      <formula1>$K$17:$L$17</formula1>
    </dataValidation>
    <dataValidation type="list" allowBlank="1" showInputMessage="1" showErrorMessage="1" sqref="D17">
      <formula1>$I$17:$J$17</formula1>
    </dataValidation>
    <dataValidation type="list" allowBlank="1" showInputMessage="1" showErrorMessage="1" sqref="F16">
      <formula1>$M$16:$N$16</formula1>
    </dataValidation>
    <dataValidation type="list" allowBlank="1" showInputMessage="1" showErrorMessage="1" sqref="E16">
      <formula1>$K$16:$L$16</formula1>
    </dataValidation>
    <dataValidation type="list" allowBlank="1" showInputMessage="1" showErrorMessage="1" sqref="D16">
      <formula1>$I$16:$J$16</formula1>
    </dataValidation>
    <dataValidation type="list" allowBlank="1" showInputMessage="1" showErrorMessage="1" sqref="F15">
      <formula1>$M$15:$N$15</formula1>
    </dataValidation>
    <dataValidation type="list" allowBlank="1" showInputMessage="1" showErrorMessage="1" sqref="E15">
      <formula1>$K$15:$L$15</formula1>
    </dataValidation>
    <dataValidation type="list" allowBlank="1" showInputMessage="1" showErrorMessage="1" sqref="D15">
      <formula1>$I$15:$J$15</formula1>
    </dataValidation>
    <dataValidation type="list" allowBlank="1" showInputMessage="1" showErrorMessage="1" sqref="F14">
      <formula1>$M$14:$N$14</formula1>
    </dataValidation>
    <dataValidation type="list" allowBlank="1" showInputMessage="1" showErrorMessage="1" sqref="E14">
      <formula1>$K$14:$L$14</formula1>
    </dataValidation>
    <dataValidation type="list" allowBlank="1" showInputMessage="1" showErrorMessage="1" sqref="D14">
      <formula1>$I$14:$J$14</formula1>
    </dataValidation>
    <dataValidation type="list" allowBlank="1" showInputMessage="1" showErrorMessage="1" sqref="F13">
      <formula1>$M$13:$N$13</formula1>
    </dataValidation>
    <dataValidation type="list" allowBlank="1" showInputMessage="1" showErrorMessage="1" sqref="E13">
      <formula1>$K$13:$L$13</formula1>
    </dataValidation>
    <dataValidation type="list" allowBlank="1" showInputMessage="1" showErrorMessage="1" sqref="D13">
      <formula1>$I$13:$J$13</formula1>
    </dataValidation>
    <dataValidation type="list" allowBlank="1" showInputMessage="1" showErrorMessage="1" sqref="F12">
      <formula1>$M$12:$N$12</formula1>
    </dataValidation>
    <dataValidation type="list" allowBlank="1" showInputMessage="1" showErrorMessage="1" sqref="E12">
      <formula1>$K$12:$L$12</formula1>
    </dataValidation>
    <dataValidation type="list" allowBlank="1" showInputMessage="1" showErrorMessage="1" sqref="D12">
      <formula1>$I$12:$J$12</formula1>
    </dataValidation>
    <dataValidation type="list" allowBlank="1" showInputMessage="1" showErrorMessage="1" sqref="F11">
      <formula1>$M$11:$N$11</formula1>
    </dataValidation>
    <dataValidation type="list" allowBlank="1" showInputMessage="1" showErrorMessage="1" sqref="E11">
      <formula1>$K$11:$L$11</formula1>
    </dataValidation>
    <dataValidation type="list" allowBlank="1" showInputMessage="1" showErrorMessage="1" sqref="D11">
      <formula1>$I$11:$J$11</formula1>
    </dataValidation>
    <dataValidation type="list" allowBlank="1" showInputMessage="1" showErrorMessage="1" sqref="F10">
      <formula1>$M$10:$N$10</formula1>
    </dataValidation>
    <dataValidation type="list" allowBlank="1" showInputMessage="1" showErrorMessage="1" sqref="E10">
      <formula1>" =$J$8:$K$8"</formula1>
    </dataValidation>
    <dataValidation type="list" allowBlank="1" showInputMessage="1" showErrorMessage="1" sqref="D10">
      <formula1>$I$10:$J$10</formula1>
    </dataValidation>
    <dataValidation type="list" allowBlank="1" showInputMessage="1" showErrorMessage="1" sqref="F9">
      <formula1>$M$9:$N$9</formula1>
    </dataValidation>
    <dataValidation type="list" allowBlank="1" showInputMessage="1" showErrorMessage="1" sqref="E9">
      <formula1>$K$9:$L$9</formula1>
    </dataValidation>
    <dataValidation type="list" allowBlank="1" showInputMessage="1" showErrorMessage="1" sqref="D9">
      <formula1>$I$9:$J$9</formula1>
    </dataValidation>
    <dataValidation type="list" allowBlank="1" showInputMessage="1" showErrorMessage="1" sqref="F8">
      <formula1>$M$8:$N$8</formula1>
    </dataValidation>
    <dataValidation type="list" allowBlank="1" showInputMessage="1" showErrorMessage="1" sqref="E8">
      <formula1>$K$8:$L$8</formula1>
    </dataValidation>
    <dataValidation type="list" allowBlank="1" showInputMessage="1" showErrorMessage="1" sqref="D8">
      <formula1>$I$8:$J$8</formula1>
    </dataValidation>
    <dataValidation type="list" allowBlank="1" showInputMessage="1" showErrorMessage="1" sqref="F6">
      <formula1>$M$6:$N$6</formula1>
    </dataValidation>
    <dataValidation type="list" allowBlank="1" showInputMessage="1" showErrorMessage="1" sqref="D7">
      <formula1>$I$7:$J$7</formula1>
    </dataValidation>
    <dataValidation type="list" allowBlank="1" showInputMessage="1" showErrorMessage="1" sqref="F7">
      <formula1>$M$7:$N$7</formula1>
    </dataValidation>
    <dataValidation type="list" allowBlank="1" showInputMessage="1" showErrorMessage="1" sqref="E7">
      <formula1>$K$7:$L$7</formula1>
    </dataValidation>
    <dataValidation type="list" allowBlank="1" showInputMessage="1" showErrorMessage="1" sqref="E6">
      <formula1>$K$6:$L$6</formula1>
    </dataValidation>
    <dataValidation type="list" allowBlank="1" showInputMessage="1" showErrorMessage="1" sqref="D18">
      <formula1>$I$18:$J$18</formula1>
    </dataValidation>
    <dataValidation type="list" allowBlank="1" showInputMessage="1" showErrorMessage="1" sqref="E40">
      <formula1>$K$40:$L$40</formula1>
    </dataValidation>
    <dataValidation type="list" allowBlank="1" showInputMessage="1" showErrorMessage="1" sqref="D40">
      <formula1>$I$40:$J$40</formula1>
    </dataValidation>
    <dataValidation type="list" allowBlank="1" showInputMessage="1" showErrorMessage="1" sqref="F30">
      <formula1>$M$30:$N$30</formula1>
    </dataValidation>
  </dataValidations>
  <pageMargins left="0.70866141732283472" right="0.70866141732283472" top="0.39370078740157483" bottom="0.74803149606299213" header="0.31496062992125984" footer="0.31496062992125984"/>
  <pageSetup paperSize="9" scale="69" fitToHeight="0" orientation="landscape" r:id="rId1"/>
  <headerFooter>
    <oddFooter xml:space="preserve">&amp;C&amp;"-,Standardowy"Strona &amp;P z &amp;N&amp;"Arial,Normalny"
</oddFooter>
  </headerFooter>
  <rowBreaks count="2" manualBreakCount="2">
    <brk id="19" max="5" man="1"/>
    <brk id="36" max="5" man="1"/>
  </rowBreaks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6"/>
  <sheetViews>
    <sheetView zoomScaleNormal="100" zoomScaleSheetLayoutView="75" workbookViewId="0">
      <selection activeCell="G7" sqref="G7"/>
    </sheetView>
  </sheetViews>
  <sheetFormatPr defaultRowHeight="15"/>
  <cols>
    <col min="1" max="1" width="9.140625" style="148"/>
    <col min="2" max="2" width="48.85546875" style="148" customWidth="1"/>
    <col min="3" max="3" width="11.5703125" style="148" customWidth="1"/>
    <col min="4" max="5" width="9.140625" style="148"/>
    <col min="6" max="6" width="20.28515625" style="148" customWidth="1"/>
    <col min="7" max="7" width="18.42578125" style="148" customWidth="1"/>
    <col min="8" max="8" width="25.140625" style="148" customWidth="1"/>
    <col min="9" max="16384" width="9.140625" style="148"/>
  </cols>
  <sheetData>
    <row r="1" spans="1:8" ht="15.75">
      <c r="A1" s="58"/>
      <c r="B1" s="170" t="str">
        <f>NagAOC!A18</f>
        <v>Numer ewidencyjny wniosku:</v>
      </c>
      <c r="C1" s="170" t="str">
        <f>NagAOC!B18</f>
        <v xml:space="preserve"> </v>
      </c>
      <c r="D1" s="58"/>
      <c r="E1" s="58"/>
      <c r="F1" s="58"/>
      <c r="G1" s="58"/>
      <c r="H1" s="58"/>
    </row>
    <row r="2" spans="1:8" ht="15.75">
      <c r="A2" s="58"/>
      <c r="B2" s="149"/>
      <c r="C2" s="56"/>
      <c r="D2" s="58"/>
      <c r="E2" s="58"/>
      <c r="F2" s="58"/>
      <c r="G2" s="58"/>
      <c r="H2" s="58"/>
    </row>
    <row r="3" spans="1:8" ht="15.75">
      <c r="A3" s="88" t="s">
        <v>69</v>
      </c>
    </row>
    <row r="4" spans="1:8" ht="16.5" thickBot="1">
      <c r="A4" s="88" t="s">
        <v>70</v>
      </c>
    </row>
    <row r="5" spans="1:8" ht="48.75" thickTop="1" thickBot="1">
      <c r="A5" s="150" t="s">
        <v>11</v>
      </c>
      <c r="B5" s="151" t="s">
        <v>71</v>
      </c>
      <c r="C5" s="151" t="s">
        <v>72</v>
      </c>
      <c r="D5" s="151" t="s">
        <v>73</v>
      </c>
      <c r="E5" s="151" t="s">
        <v>74</v>
      </c>
      <c r="F5" s="151" t="s">
        <v>75</v>
      </c>
      <c r="G5" s="151" t="s">
        <v>76</v>
      </c>
      <c r="H5" s="152" t="s">
        <v>77</v>
      </c>
    </row>
    <row r="6" spans="1:8" ht="44.25" customHeight="1" thickBot="1">
      <c r="A6" s="153" t="s">
        <v>63</v>
      </c>
      <c r="B6" s="186" t="s">
        <v>126</v>
      </c>
      <c r="C6" s="188" t="s">
        <v>131</v>
      </c>
      <c r="D6" s="189">
        <v>4</v>
      </c>
      <c r="E6" s="190">
        <v>8</v>
      </c>
      <c r="F6" s="173"/>
      <c r="G6" s="173"/>
      <c r="H6" s="154"/>
    </row>
    <row r="7" spans="1:8" ht="30.75" customHeight="1" thickBot="1">
      <c r="A7" s="155" t="s">
        <v>65</v>
      </c>
      <c r="B7" s="186" t="s">
        <v>127</v>
      </c>
      <c r="C7" s="188" t="s">
        <v>131</v>
      </c>
      <c r="D7" s="189">
        <v>4</v>
      </c>
      <c r="E7" s="190">
        <v>8</v>
      </c>
      <c r="F7" s="156"/>
      <c r="G7" s="173"/>
      <c r="H7" s="157"/>
    </row>
    <row r="8" spans="1:8" ht="35.25" customHeight="1" thickBot="1">
      <c r="A8" s="155" t="s">
        <v>67</v>
      </c>
      <c r="B8" s="186" t="s">
        <v>128</v>
      </c>
      <c r="C8" s="188" t="s">
        <v>132</v>
      </c>
      <c r="D8" s="189">
        <v>4</v>
      </c>
      <c r="E8" s="191">
        <v>12</v>
      </c>
      <c r="F8" s="156"/>
      <c r="G8" s="173"/>
      <c r="H8" s="157"/>
    </row>
    <row r="9" spans="1:8" ht="34.5" customHeight="1" thickBot="1">
      <c r="A9" s="155" t="s">
        <v>78</v>
      </c>
      <c r="B9" s="187" t="s">
        <v>129</v>
      </c>
      <c r="C9" s="188" t="s">
        <v>133</v>
      </c>
      <c r="D9" s="189">
        <v>1</v>
      </c>
      <c r="E9" s="191">
        <v>10</v>
      </c>
      <c r="F9" s="213"/>
      <c r="G9" s="173"/>
      <c r="H9" s="157"/>
    </row>
    <row r="10" spans="1:8" ht="48" customHeight="1">
      <c r="A10" s="155" t="s">
        <v>79</v>
      </c>
      <c r="B10" s="186" t="s">
        <v>130</v>
      </c>
      <c r="C10" s="188" t="s">
        <v>132</v>
      </c>
      <c r="D10" s="189">
        <v>3</v>
      </c>
      <c r="E10" s="191">
        <v>9</v>
      </c>
      <c r="F10" s="156"/>
      <c r="G10" s="173"/>
      <c r="H10" s="157"/>
    </row>
    <row r="11" spans="1:8" ht="18.75" customHeight="1" thickBot="1">
      <c r="A11" s="158"/>
      <c r="B11" s="159" t="s">
        <v>80</v>
      </c>
      <c r="C11" s="172"/>
      <c r="D11" s="159"/>
      <c r="E11" s="175">
        <f>SUM(E6:E10)</f>
        <v>47</v>
      </c>
      <c r="F11" s="160"/>
      <c r="G11" s="161">
        <f>SUM(G6:G10)</f>
        <v>0</v>
      </c>
      <c r="H11" s="162"/>
    </row>
    <row r="12" spans="1:8" ht="15.75" thickTop="1"/>
    <row r="23" spans="2:6" ht="15.75">
      <c r="B23" s="149"/>
      <c r="C23" s="58"/>
    </row>
    <row r="25" spans="2:6" ht="15.75">
      <c r="B25" s="58" t="s">
        <v>84</v>
      </c>
      <c r="F25" s="176" t="s">
        <v>92</v>
      </c>
    </row>
    <row r="26" spans="2:6" ht="15.75">
      <c r="B26" s="130" t="s">
        <v>85</v>
      </c>
      <c r="F26" s="176" t="s">
        <v>93</v>
      </c>
    </row>
  </sheetData>
  <protectedRanges>
    <protectedRange sqref="F8:F10" name="Rozstęp2"/>
    <protectedRange sqref="F7" name="Rozstęp2_3"/>
    <protectedRange sqref="H6:H10" name="Rozstęp4_1"/>
  </protectedRanges>
  <dataValidations count="5">
    <dataValidation type="list" allowBlank="1" showInputMessage="1" showErrorMessage="1" errorTitle="Kryterium 1" error="dopuszczalna punktacja od 1-4" sqref="F6">
      <formula1>"1,2,3,4"</formula1>
    </dataValidation>
    <dataValidation type="list" allowBlank="1" showInputMessage="1" showErrorMessage="1" errorTitle="Kryterium 4" error="dopuszczalna punktacja od 1-2" sqref="F9">
      <formula1>"1,2"</formula1>
    </dataValidation>
    <dataValidation type="list" allowBlank="1" showInputMessage="1" showErrorMessage="1" errorTitle="Kryterium 5" error="dopuszczalna punktacja od 0-5" sqref="F10">
      <formula1>"0,1,2,3,4,5"</formula1>
    </dataValidation>
    <dataValidation type="list" allowBlank="1" showInputMessage="1" showErrorMessage="1" errorTitle="Kryterium 2" error="dopuszczalna punktacja od 0-3" sqref="F7">
      <formula1>"0,1,2,3"</formula1>
    </dataValidation>
    <dataValidation type="list" allowBlank="1" showInputMessage="1" showErrorMessage="1" errorTitle="Kryterium 3" error="dopuszczalna punktacja od 0-3" sqref="F8">
      <formula1>"0,1,2,3"</formula1>
    </dataValidation>
  </dataValidations>
  <pageMargins left="0.70866141732283472" right="0.70866141732283472" top="0.39370078740157483" bottom="0.74803149606299213" header="0.31496062992125984" footer="0.31496062992125984"/>
  <pageSetup paperSize="9" scale="88" fitToHeight="0" orientation="landscape" r:id="rId1"/>
  <headerFooter>
    <oddFooter xml:space="preserve">&amp;C&amp;"-,Standardowy"Strona &amp;P z &amp;N&amp;"Arial,Normalny"
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C67"/>
  <sheetViews>
    <sheetView view="pageBreakPreview" zoomScale="90" zoomScaleNormal="100" zoomScaleSheetLayoutView="90" workbookViewId="0">
      <selection activeCell="M6" sqref="M6"/>
    </sheetView>
  </sheetViews>
  <sheetFormatPr defaultRowHeight="15"/>
  <cols>
    <col min="1" max="1" width="4.7109375" customWidth="1"/>
    <col min="2" max="2" width="33.85546875" customWidth="1"/>
    <col min="3" max="3" width="94.42578125" customWidth="1"/>
  </cols>
  <sheetData>
    <row r="1" spans="1:3" ht="18" customHeight="1">
      <c r="A1" s="41"/>
      <c r="B1" s="39" t="str">
        <f>NagAOC!A18</f>
        <v>Numer ewidencyjny wniosku:</v>
      </c>
      <c r="C1" s="39" t="str">
        <f>NagAOC!B18</f>
        <v xml:space="preserve"> </v>
      </c>
    </row>
    <row r="2" spans="1:3">
      <c r="B2" s="44"/>
      <c r="C2" s="43" t="s">
        <v>14</v>
      </c>
    </row>
    <row r="3" spans="1:3">
      <c r="A3" s="42"/>
      <c r="B3" s="40"/>
      <c r="C3" s="40"/>
    </row>
    <row r="4" spans="1:3" ht="37.5" customHeight="1">
      <c r="A4" s="192" t="s">
        <v>11</v>
      </c>
      <c r="B4" s="193" t="s">
        <v>12</v>
      </c>
      <c r="C4" s="193" t="s">
        <v>13</v>
      </c>
    </row>
    <row r="5" spans="1:3" ht="131.25" customHeight="1">
      <c r="A5" s="203">
        <v>1</v>
      </c>
      <c r="B5" s="204" t="s">
        <v>126</v>
      </c>
      <c r="C5" s="212" t="s">
        <v>134</v>
      </c>
    </row>
    <row r="6" spans="1:3" ht="96" customHeight="1">
      <c r="A6" s="205">
        <v>2</v>
      </c>
      <c r="B6" s="206" t="s">
        <v>127</v>
      </c>
      <c r="C6" s="212" t="s">
        <v>135</v>
      </c>
    </row>
    <row r="7" spans="1:3" ht="111" customHeight="1">
      <c r="A7" s="207">
        <v>3</v>
      </c>
      <c r="B7" s="208" t="s">
        <v>128</v>
      </c>
      <c r="C7" s="212" t="s">
        <v>136</v>
      </c>
    </row>
    <row r="8" spans="1:3" ht="111" customHeight="1">
      <c r="A8" s="209">
        <v>4</v>
      </c>
      <c r="B8" s="208" t="s">
        <v>129</v>
      </c>
      <c r="C8" s="212" t="s">
        <v>137</v>
      </c>
    </row>
    <row r="9" spans="1:3" ht="209.25" customHeight="1" thickBot="1">
      <c r="A9" s="210">
        <v>5</v>
      </c>
      <c r="B9" s="211" t="s">
        <v>138</v>
      </c>
      <c r="C9" s="212" t="s">
        <v>139</v>
      </c>
    </row>
    <row r="10" spans="1:3" ht="15.75" thickTop="1">
      <c r="A10" s="194"/>
      <c r="B10" s="195"/>
      <c r="C10" s="197"/>
    </row>
    <row r="11" spans="1:3">
      <c r="A11" s="194"/>
      <c r="B11" s="195"/>
      <c r="C11" s="196"/>
    </row>
    <row r="12" spans="1:3">
      <c r="A12" s="194"/>
      <c r="B12" s="195"/>
      <c r="C12" s="196"/>
    </row>
    <row r="13" spans="1:3">
      <c r="A13" s="194"/>
      <c r="B13" s="195"/>
      <c r="C13" s="197"/>
    </row>
    <row r="14" spans="1:3">
      <c r="A14" s="194"/>
      <c r="B14" s="195"/>
      <c r="C14" s="197"/>
    </row>
    <row r="15" spans="1:3">
      <c r="A15" s="194"/>
      <c r="B15" s="195"/>
      <c r="C15" s="197"/>
    </row>
    <row r="16" spans="1:3">
      <c r="A16" s="194"/>
      <c r="B16" s="195"/>
      <c r="C16" s="197"/>
    </row>
    <row r="17" spans="1:3">
      <c r="A17" s="194"/>
      <c r="B17" s="195"/>
      <c r="C17" s="197"/>
    </row>
    <row r="18" spans="1:3">
      <c r="A18" s="194"/>
      <c r="B18" s="195"/>
      <c r="C18" s="197"/>
    </row>
    <row r="19" spans="1:3">
      <c r="A19" s="194"/>
      <c r="B19" s="195"/>
      <c r="C19" s="196"/>
    </row>
    <row r="20" spans="1:3">
      <c r="A20" s="194"/>
      <c r="B20" s="195"/>
      <c r="C20" s="198"/>
    </row>
    <row r="21" spans="1:3">
      <c r="A21" s="194"/>
      <c r="B21" s="195"/>
      <c r="C21" s="198"/>
    </row>
    <row r="22" spans="1:3">
      <c r="A22" s="194"/>
      <c r="B22" s="195"/>
      <c r="C22" s="199"/>
    </row>
    <row r="23" spans="1:3">
      <c r="A23" s="194"/>
      <c r="B23" s="195"/>
      <c r="C23" s="196"/>
    </row>
    <row r="24" spans="1:3">
      <c r="A24" s="194"/>
      <c r="B24" s="195"/>
      <c r="C24" s="197"/>
    </row>
    <row r="25" spans="1:3">
      <c r="A25" s="194"/>
      <c r="B25" s="195"/>
      <c r="C25" s="197"/>
    </row>
    <row r="26" spans="1:3">
      <c r="A26" s="194"/>
      <c r="B26" s="195"/>
      <c r="C26" s="197"/>
    </row>
    <row r="27" spans="1:3">
      <c r="A27" s="194"/>
      <c r="B27" s="195"/>
      <c r="C27" s="197"/>
    </row>
    <row r="28" spans="1:3">
      <c r="A28" s="194"/>
      <c r="B28" s="195"/>
      <c r="C28" s="197"/>
    </row>
    <row r="29" spans="1:3">
      <c r="A29" s="194"/>
      <c r="B29" s="195"/>
      <c r="C29" s="197"/>
    </row>
    <row r="30" spans="1:3">
      <c r="A30" s="194"/>
      <c r="B30" s="195"/>
      <c r="C30" s="197"/>
    </row>
    <row r="31" spans="1:3">
      <c r="A31" s="194"/>
      <c r="B31" s="195"/>
      <c r="C31" s="198"/>
    </row>
    <row r="32" spans="1:3">
      <c r="A32" s="194"/>
      <c r="B32" s="195"/>
      <c r="C32" s="198"/>
    </row>
    <row r="33" spans="1:3">
      <c r="A33" s="194"/>
      <c r="B33" s="195"/>
      <c r="C33" s="200"/>
    </row>
    <row r="34" spans="1:3">
      <c r="A34" s="194"/>
      <c r="B34" s="195"/>
      <c r="C34" s="196"/>
    </row>
    <row r="35" spans="1:3">
      <c r="A35" s="194"/>
      <c r="B35" s="195"/>
      <c r="C35" s="197"/>
    </row>
    <row r="36" spans="1:3">
      <c r="A36" s="194"/>
      <c r="B36" s="195"/>
      <c r="C36" s="197"/>
    </row>
    <row r="37" spans="1:3">
      <c r="A37" s="194"/>
      <c r="B37" s="195"/>
      <c r="C37" s="197"/>
    </row>
    <row r="38" spans="1:3">
      <c r="A38" s="194"/>
      <c r="B38" s="195"/>
      <c r="C38" s="197"/>
    </row>
    <row r="39" spans="1:3">
      <c r="A39" s="194"/>
      <c r="B39" s="195"/>
      <c r="C39" s="197"/>
    </row>
    <row r="40" spans="1:3">
      <c r="A40" s="194"/>
      <c r="B40" s="195"/>
      <c r="C40" s="197"/>
    </row>
    <row r="41" spans="1:3">
      <c r="A41" s="194"/>
      <c r="B41" s="195"/>
      <c r="C41" s="197"/>
    </row>
    <row r="42" spans="1:3">
      <c r="A42" s="194"/>
      <c r="B42" s="195"/>
      <c r="C42" s="197"/>
    </row>
    <row r="43" spans="1:3">
      <c r="A43" s="194"/>
      <c r="B43" s="195"/>
      <c r="C43" s="197"/>
    </row>
    <row r="44" spans="1:3">
      <c r="A44" s="194"/>
      <c r="B44" s="195"/>
      <c r="C44" s="197"/>
    </row>
    <row r="45" spans="1:3">
      <c r="A45" s="194"/>
      <c r="B45" s="195"/>
      <c r="C45" s="197"/>
    </row>
    <row r="46" spans="1:3">
      <c r="A46" s="194"/>
      <c r="B46" s="195"/>
      <c r="C46" s="197"/>
    </row>
    <row r="47" spans="1:3">
      <c r="A47" s="194"/>
      <c r="B47" s="195"/>
      <c r="C47" s="197"/>
    </row>
    <row r="48" spans="1:3">
      <c r="A48" s="194"/>
      <c r="B48" s="195"/>
      <c r="C48" s="197"/>
    </row>
    <row r="49" spans="1:3">
      <c r="A49" s="194"/>
      <c r="B49" s="195"/>
      <c r="C49" s="197"/>
    </row>
    <row r="50" spans="1:3">
      <c r="A50" s="194"/>
      <c r="B50" s="195"/>
      <c r="C50" s="197"/>
    </row>
    <row r="51" spans="1:3">
      <c r="A51" s="194"/>
      <c r="B51" s="195"/>
      <c r="C51" s="197"/>
    </row>
    <row r="52" spans="1:3" ht="15.75" customHeight="1">
      <c r="A52" s="194"/>
      <c r="B52" s="195"/>
      <c r="C52" s="197"/>
    </row>
    <row r="53" spans="1:3">
      <c r="A53" s="194"/>
      <c r="B53" s="195"/>
      <c r="C53" s="197"/>
    </row>
    <row r="54" spans="1:3">
      <c r="A54" s="194"/>
      <c r="B54" s="195"/>
      <c r="C54" s="197"/>
    </row>
    <row r="55" spans="1:3">
      <c r="A55" s="194"/>
      <c r="B55" s="195"/>
      <c r="C55" s="197"/>
    </row>
    <row r="56" spans="1:3">
      <c r="A56" s="194"/>
      <c r="B56" s="195"/>
      <c r="C56" s="197"/>
    </row>
    <row r="57" spans="1:3">
      <c r="A57" s="194"/>
      <c r="B57" s="195"/>
      <c r="C57" s="197"/>
    </row>
    <row r="58" spans="1:3">
      <c r="A58" s="194"/>
      <c r="B58" s="195"/>
      <c r="C58" s="197"/>
    </row>
    <row r="59" spans="1:3">
      <c r="A59" s="194"/>
      <c r="B59" s="195"/>
      <c r="C59" s="196"/>
    </row>
    <row r="60" spans="1:3">
      <c r="A60" s="194"/>
      <c r="B60" s="195"/>
      <c r="C60" s="196"/>
    </row>
    <row r="61" spans="1:3">
      <c r="A61" s="194"/>
      <c r="B61" s="195"/>
      <c r="C61" s="196"/>
    </row>
    <row r="62" spans="1:3">
      <c r="A62" s="194"/>
      <c r="B62" s="195"/>
      <c r="C62" s="196"/>
    </row>
    <row r="63" spans="1:3">
      <c r="A63" s="194"/>
      <c r="B63" s="195"/>
      <c r="C63" s="196"/>
    </row>
    <row r="64" spans="1:3">
      <c r="A64" s="194"/>
      <c r="B64" s="201"/>
      <c r="C64" s="197"/>
    </row>
    <row r="65" spans="1:3">
      <c r="A65" s="194"/>
      <c r="B65" s="201"/>
      <c r="C65" s="197"/>
    </row>
    <row r="66" spans="1:3">
      <c r="A66" s="194"/>
      <c r="B66" s="201"/>
      <c r="C66" s="197"/>
    </row>
    <row r="67" spans="1:3">
      <c r="A67" s="194"/>
      <c r="B67" s="201"/>
      <c r="C67" s="202"/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1" manualBreakCount="1">
    <brk id="2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3"/>
  <sheetViews>
    <sheetView zoomScaleNormal="100" workbookViewId="0">
      <selection activeCell="A2" sqref="A2:XFD2"/>
    </sheetView>
  </sheetViews>
  <sheetFormatPr defaultRowHeight="15"/>
  <cols>
    <col min="1" max="1" width="32.85546875" style="148" customWidth="1"/>
    <col min="2" max="2" width="40.7109375" style="148" customWidth="1"/>
    <col min="3" max="3" width="17.7109375" style="148" customWidth="1"/>
    <col min="4" max="4" width="12.28515625" style="148" customWidth="1"/>
    <col min="5" max="5" width="15.85546875" style="148" customWidth="1"/>
    <col min="6" max="16384" width="9.140625" style="148"/>
  </cols>
  <sheetData>
    <row r="1" spans="1:8" s="163" customFormat="1" ht="15.75" customHeight="1">
      <c r="A1" s="147" t="str">
        <f>NagAOC!A18</f>
        <v>Numer ewidencyjny wniosku:</v>
      </c>
      <c r="B1" s="147" t="str">
        <f>NagAOC!B18</f>
        <v xml:space="preserve"> </v>
      </c>
    </row>
    <row r="2" spans="1:8" s="163" customFormat="1" ht="15" customHeight="1"/>
    <row r="3" spans="1:8" ht="22.5" customHeight="1" thickBot="1">
      <c r="A3" s="164" t="s">
        <v>102</v>
      </c>
      <c r="B3" s="164"/>
      <c r="C3" s="164"/>
      <c r="D3" s="164"/>
      <c r="E3" s="163"/>
      <c r="F3" s="163"/>
      <c r="G3" s="163"/>
      <c r="H3" s="163"/>
    </row>
    <row r="4" spans="1:8" ht="29.25" customHeight="1" thickTop="1" thickBot="1">
      <c r="A4" s="178" t="s">
        <v>36</v>
      </c>
      <c r="B4" s="179" t="s">
        <v>81</v>
      </c>
      <c r="C4" s="164"/>
      <c r="D4" s="164"/>
      <c r="E4" s="163"/>
      <c r="F4" s="163"/>
      <c r="G4" s="163"/>
      <c r="H4" s="163"/>
    </row>
    <row r="5" spans="1:8" ht="18" customHeight="1" thickBot="1">
      <c r="A5" s="180"/>
      <c r="B5" s="181"/>
      <c r="C5" s="164"/>
      <c r="D5" s="164"/>
      <c r="E5" s="163"/>
      <c r="F5" s="163"/>
      <c r="G5" s="163"/>
      <c r="H5" s="163"/>
    </row>
    <row r="6" spans="1:8" ht="16.5" thickBot="1">
      <c r="A6" s="165"/>
      <c r="B6" s="166"/>
    </row>
    <row r="7" spans="1:8" ht="16.5" thickTop="1">
      <c r="A7" s="164"/>
      <c r="B7" s="164"/>
    </row>
    <row r="8" spans="1:8" ht="16.5" thickBot="1">
      <c r="A8" s="164" t="s">
        <v>103</v>
      </c>
    </row>
    <row r="9" spans="1:8" ht="17.25" thickTop="1" thickBot="1">
      <c r="A9" s="178" t="s">
        <v>36</v>
      </c>
      <c r="B9" s="179" t="s">
        <v>81</v>
      </c>
      <c r="C9" s="58"/>
      <c r="D9" s="58"/>
      <c r="E9" s="58"/>
      <c r="F9" s="58"/>
      <c r="G9" s="58"/>
      <c r="H9" s="58"/>
    </row>
    <row r="10" spans="1:8" ht="16.5" thickBot="1">
      <c r="A10" s="165" t="str">
        <f>IF(AND(EXACT(UPPER('[2]B. Kryteria dopuszczające'!E37),"X"), EXACT(UPPER('[2]B. Kryteria dopuszczające'!E38),"X")),"X","")</f>
        <v/>
      </c>
      <c r="B10" s="166" t="str">
        <f>IF(OR(EXACT(UPPER('[2]B. Kryteria dopuszczające'!D37),"X"), EXACT(UPPER('[2]B. Kryteria dopuszczające'!D38),"X")),"X","")</f>
        <v/>
      </c>
      <c r="C10" s="58"/>
      <c r="D10" s="58"/>
      <c r="E10" s="58"/>
      <c r="F10" s="58"/>
      <c r="G10" s="58"/>
      <c r="H10" s="58"/>
    </row>
    <row r="11" spans="1:8" ht="16.5" thickTop="1">
      <c r="A11" s="58"/>
      <c r="B11" s="58"/>
      <c r="C11" s="58"/>
      <c r="D11" s="58"/>
      <c r="E11" s="58"/>
      <c r="F11" s="58"/>
      <c r="G11" s="58"/>
      <c r="H11" s="58"/>
    </row>
    <row r="12" spans="1:8" ht="22.5" customHeight="1">
      <c r="A12" s="56" t="s">
        <v>104</v>
      </c>
      <c r="B12" s="58"/>
      <c r="C12" s="58"/>
      <c r="D12" s="58"/>
      <c r="E12" s="58"/>
      <c r="F12" s="58"/>
      <c r="G12" s="58"/>
      <c r="H12" s="177"/>
    </row>
    <row r="13" spans="1:8" ht="19.5" thickBot="1">
      <c r="A13" s="56"/>
      <c r="B13" s="58"/>
      <c r="C13" s="58"/>
      <c r="D13" s="58"/>
      <c r="E13" s="58"/>
      <c r="F13" s="58"/>
      <c r="G13" s="58"/>
      <c r="H13" s="177"/>
    </row>
    <row r="14" spans="1:8" ht="22.5" thickTop="1" thickBot="1">
      <c r="A14" s="244"/>
      <c r="B14" s="245"/>
      <c r="C14" s="246" t="s">
        <v>94</v>
      </c>
      <c r="D14" s="247"/>
      <c r="E14" s="248"/>
      <c r="F14" s="249" t="s">
        <v>95</v>
      </c>
      <c r="G14" s="250"/>
      <c r="H14" s="177"/>
    </row>
    <row r="15" spans="1:8" ht="21.75" thickTop="1">
      <c r="A15" s="230" t="s">
        <v>96</v>
      </c>
      <c r="B15" s="231"/>
      <c r="C15" s="251">
        <f>C6</f>
        <v>0</v>
      </c>
      <c r="D15" s="252"/>
      <c r="E15" s="253"/>
      <c r="F15" s="254">
        <f>[3]oceniający1!E63</f>
        <v>0</v>
      </c>
      <c r="G15" s="255"/>
      <c r="H15" s="177"/>
    </row>
    <row r="16" spans="1:8" ht="21">
      <c r="A16" s="230" t="s">
        <v>97</v>
      </c>
      <c r="B16" s="231"/>
      <c r="C16" s="232">
        <f>C7</f>
        <v>0</v>
      </c>
      <c r="D16" s="233"/>
      <c r="E16" s="234"/>
      <c r="F16" s="235">
        <f>[3]oceniający2!E63</f>
        <v>0</v>
      </c>
      <c r="G16" s="236"/>
      <c r="H16" s="177"/>
    </row>
    <row r="17" spans="1:8" ht="21.75" thickBot="1">
      <c r="A17" s="237" t="s">
        <v>100</v>
      </c>
      <c r="B17" s="238"/>
      <c r="C17" s="239">
        <f>C8</f>
        <v>0</v>
      </c>
      <c r="D17" s="240"/>
      <c r="E17" s="241"/>
      <c r="F17" s="242"/>
      <c r="G17" s="243"/>
      <c r="H17" s="177"/>
    </row>
    <row r="18" spans="1:8" ht="22.5" thickTop="1" thickBot="1">
      <c r="A18" s="221" t="s">
        <v>98</v>
      </c>
      <c r="B18" s="222"/>
      <c r="C18" s="223"/>
      <c r="D18" s="224"/>
      <c r="E18" s="225"/>
      <c r="F18" s="226"/>
      <c r="G18" s="227"/>
      <c r="H18" s="58"/>
    </row>
    <row r="19" spans="1:8" ht="22.5" thickTop="1" thickBot="1">
      <c r="A19" s="182" t="s">
        <v>99</v>
      </c>
      <c r="B19" s="183"/>
      <c r="C19" s="183"/>
      <c r="D19" s="183"/>
      <c r="E19" s="184"/>
      <c r="F19" s="228"/>
      <c r="G19" s="229"/>
      <c r="H19" s="58"/>
    </row>
    <row r="20" spans="1:8" ht="16.5" thickTop="1">
      <c r="A20" s="56"/>
      <c r="B20" s="58"/>
      <c r="C20" s="58"/>
      <c r="D20" s="58"/>
      <c r="E20" s="58"/>
      <c r="F20" s="58"/>
      <c r="G20" s="58"/>
      <c r="H20" s="58"/>
    </row>
    <row r="21" spans="1:8" ht="15.75">
      <c r="A21" s="58"/>
      <c r="B21" s="58"/>
      <c r="C21" s="167"/>
      <c r="D21" s="58"/>
      <c r="E21" s="58"/>
      <c r="F21" s="58"/>
      <c r="G21" s="58"/>
      <c r="H21" s="58"/>
    </row>
    <row r="22" spans="1:8" ht="15.75">
      <c r="A22" s="58"/>
      <c r="B22" s="58"/>
      <c r="C22" s="58"/>
      <c r="D22" s="58"/>
      <c r="E22" s="58"/>
      <c r="F22" s="58"/>
      <c r="G22" s="58"/>
    </row>
    <row r="23" spans="1:8" ht="15.75">
      <c r="A23" s="58" t="s">
        <v>82</v>
      </c>
      <c r="C23" s="168">
        <v>0</v>
      </c>
      <c r="D23" s="58" t="s">
        <v>83</v>
      </c>
      <c r="E23" s="169" t="str">
        <f>[2]słownie!E5</f>
        <v>zero zł 0/100</v>
      </c>
      <c r="F23" s="58"/>
      <c r="G23" s="58"/>
    </row>
  </sheetData>
  <mergeCells count="16">
    <mergeCell ref="A14:B14"/>
    <mergeCell ref="C14:E14"/>
    <mergeCell ref="F14:G14"/>
    <mergeCell ref="A15:B15"/>
    <mergeCell ref="C15:E15"/>
    <mergeCell ref="F15:G15"/>
    <mergeCell ref="A18:B18"/>
    <mergeCell ref="C18:E18"/>
    <mergeCell ref="F18:G18"/>
    <mergeCell ref="F19:G19"/>
    <mergeCell ref="A16:B16"/>
    <mergeCell ref="C16:E16"/>
    <mergeCell ref="F16:G16"/>
    <mergeCell ref="A17:B17"/>
    <mergeCell ref="C17:E17"/>
    <mergeCell ref="F17:G17"/>
  </mergeCells>
  <pageMargins left="0.70866141732283472" right="0.70866141732283472" top="0.39370078740157483" bottom="0.74803149606299213" header="0.31496062992125984" footer="0.31496062992125984"/>
  <pageSetup paperSize="9" scale="91" orientation="landscape" r:id="rId1"/>
  <headerFooter>
    <oddFooter xml:space="preserve">&amp;C&amp;"-,Standardowy"Strona &amp;P z &amp;N&amp;"Arial,Normalny"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9</vt:i4>
      </vt:variant>
    </vt:vector>
  </HeadingPairs>
  <TitlesOfParts>
    <vt:vector size="15" baseType="lpstr">
      <vt:lpstr>NagAOC</vt:lpstr>
      <vt:lpstr>A. Kryteria Formalne</vt:lpstr>
      <vt:lpstr>B. Kryteria dopuszczające</vt:lpstr>
      <vt:lpstr>C. Kryteria punktowe</vt:lpstr>
      <vt:lpstr>Instruk. oceny punktowej</vt:lpstr>
      <vt:lpstr>Wynik oceny </vt:lpstr>
      <vt:lpstr>'Wynik oceny '!a5PropKwotaDofinansowania_PLN</vt:lpstr>
      <vt:lpstr>'A. Kryteria Formalne'!Obszar_wydruku</vt:lpstr>
      <vt:lpstr>'B. Kryteria dopuszczające'!Obszar_wydruku</vt:lpstr>
      <vt:lpstr>'C. Kryteria punktowe'!Obszar_wydruku</vt:lpstr>
      <vt:lpstr>'Instruk. oceny punktowej'!Obszar_wydruku</vt:lpstr>
      <vt:lpstr>NagAOC!Obszar_wydruku</vt:lpstr>
      <vt:lpstr>'Wynik oceny '!Obszar_wydruku</vt:lpstr>
      <vt:lpstr>'Wynik oceny '!OcenaData</vt:lpstr>
      <vt:lpstr>NagAOC!OLE_LINK1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2018-08-09T06:55:04Z</dcterms:modified>
</cp:coreProperties>
</file>