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2"/>
  </bookViews>
  <sheets>
    <sheet name="NagAOC" sheetId="4" r:id="rId1"/>
    <sheet name="A. Kryteria Formalne " sheetId="6" r:id="rId2"/>
    <sheet name="B. Kryteria dopuszczające" sheetId="7" r:id="rId3"/>
    <sheet name="Wynik oceny " sheetId="10" r:id="rId4"/>
  </sheets>
  <externalReferences>
    <externalReference r:id="rId5"/>
    <externalReference r:id="rId6"/>
    <externalReference r:id="rId7"/>
  </externalReferences>
  <definedNames>
    <definedName name="_ftn1" localSheetId="0">NagAOC!#REF!</definedName>
    <definedName name="_ftnref1" localSheetId="0">NagAOC!#REF!</definedName>
    <definedName name="_GoBack" localSheetId="2">'B. Kryteria dopuszczające'!$C$26</definedName>
    <definedName name="a1Wartość_całkowita_projektu" localSheetId="3">[1]DaneAOC!$B$11</definedName>
    <definedName name="a1Wartość_całkowita_projektu">[2]DaneAOC!$B$11</definedName>
    <definedName name="a2Koszty_kwalifikowalne" localSheetId="3">[1]DaneAOC!$B$12</definedName>
    <definedName name="a2Koszty_kwalifikowalne">[2]DaneAOC!$B$12</definedName>
    <definedName name="a3Wnioskowana_kwota_dofinansowania" localSheetId="3">[1]DaneAOC!$B$13</definedName>
    <definedName name="a3Wnioskowana_kwota_dofinansowania">[2]DaneAOC!$B$13</definedName>
    <definedName name="a4w_tym_EFRR" localSheetId="3">[1]DaneAOC!$B$14</definedName>
    <definedName name="a4w_tym_EFRR">[2]DaneAOC!$B$14</definedName>
    <definedName name="a5PropKwotaDofinansowania_PLN" localSheetId="3">'Wynik oceny '!#REF!</definedName>
    <definedName name="a5PropKwotaDofinansowania_PLN">#REF!</definedName>
    <definedName name="as">[3]DaneAOC!$B$13</definedName>
    <definedName name="asdds">{"dziesięć";"dwadzieścia";"trzydzieści";"czterdzieści";"pięćdziesiąt";"sześćdziesiąt";"siedemdziesiąt";"osiemdziesiąt";"dziewięćdziesiąt"}</definedName>
    <definedName name="ddd">{"sto";"dwieście";"trzysta";"czterysta";"pięćset";"sześćset";"siedemset";"osiemset";"dziewięcset"}</definedName>
    <definedName name="excelblog_Dziesiatki" localSheetId="1">{"dziesięć";"dwadzieścia";"trzydzieści";"czterdzieści";"pięćdziesiąt";"sześćdziesiąt";"siedemdziesiąt";"osiemdziesiąt";"dziewięćdziesiąt"}</definedName>
    <definedName name="excelblog_Dziesiatki" localSheetId="2">{"dziesięć";"dwadzieścia";"trzydzieści";"czterdzieści";"pięćdziesiąt";"sześćdziesiąt";"siedemdziesiąt";"osiemdziesiąt";"dziewięćdziesiąt"}</definedName>
    <definedName name="excelblog_Dziesiatki" localSheetId="3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2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3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{"sto";"dwieście";"trzysta";"czterysta";"pięćset";"sześćset";"siedemset";"osiemset";"dziewięcset"}</definedName>
    <definedName name="excelblog_Setki" localSheetId="2">{"sto";"dwieście";"trzysta";"czterysta";"pięćset";"sześćset";"siedemset";"osiemset";"dziewięcset"}</definedName>
    <definedName name="excelblog_Setki" localSheetId="3">{"sto";"dwieście";"trzysta";"czterysta";"pięćset";"sześćset";"siedemset";"osiemset";"dziewięcset"}</definedName>
    <definedName name="excelblog_Setki">{"sto";"dwieście";"trzysta";"czterysta";"pięćset";"sześćset";"siedemset";"osiemset";"dziewięcset"}</definedName>
    <definedName name="KwotaDofinansProp" comment="Proponowana_kwota_dofinansowania_PLN" localSheetId="3">'[1]Wynik oceny'!$C$10</definedName>
    <definedName name="KwotaDofinansProp" comment="Proponowana_kwota_dofinansowania_PLN">'[2]Wynik oceny'!$C$10</definedName>
    <definedName name="_xlnm.Print_Area" localSheetId="1">'A. Kryteria Formalne '!$A$1:$F$21</definedName>
    <definedName name="_xlnm.Print_Area" localSheetId="2">'B. Kryteria dopuszczające'!$A$1:$F$66</definedName>
    <definedName name="_xlnm.Print_Area" localSheetId="0">NagAOC!$A$1:$F$18</definedName>
    <definedName name="_xlnm.Print_Area" localSheetId="3">'Wynik oceny '!$A$1:$H$11</definedName>
    <definedName name="OcenaData" comment="Data Oceny" localSheetId="3">'Wynik oceny '!#REF!</definedName>
    <definedName name="OcenaData" comment="Data Oceny">#REF!</definedName>
    <definedName name="OLE_LINK1" localSheetId="0">NagAOC!$C$18</definedName>
    <definedName name="PnktyUzyskane" localSheetId="3">'[1]C. Kryteria punktowe'!$G$14</definedName>
    <definedName name="PnktyUzyskane">'[2]C. Kryteria punktowe'!$G$16</definedName>
    <definedName name="qwesadzsdwqerwq" comment="Data Oceny">#REF!</definedName>
    <definedName name="slownie" localSheetId="1">#REF!</definedName>
    <definedName name="slownie" localSheetId="0">#REF!</definedName>
    <definedName name="slownie" localSheetId="3">#REF!</definedName>
    <definedName name="slownie">#REF!</definedName>
    <definedName name="XX" localSheetId="1">#REF!</definedName>
    <definedName name="XX" localSheetId="3">#REF!</definedName>
    <definedName name="XX">#REF!</definedName>
  </definedNames>
  <calcPr calcId="125725"/>
</workbook>
</file>

<file path=xl/calcChain.xml><?xml version="1.0" encoding="utf-8"?>
<calcChain xmlns="http://schemas.openxmlformats.org/spreadsheetml/2006/main">
  <c r="B1" i="10"/>
  <c r="A1"/>
  <c r="E15"/>
  <c r="B10"/>
  <c r="A10"/>
  <c r="B1" i="7" l="1"/>
  <c r="E35"/>
  <c r="I35" s="1"/>
  <c r="D35"/>
  <c r="K35" s="1"/>
  <c r="C31"/>
  <c r="B31"/>
  <c r="M29"/>
  <c r="K29"/>
  <c r="I29"/>
  <c r="G29"/>
  <c r="M28"/>
  <c r="K28"/>
  <c r="I28"/>
  <c r="G28"/>
  <c r="M27"/>
  <c r="K27"/>
  <c r="I27"/>
  <c r="G27"/>
  <c r="M26"/>
  <c r="K26"/>
  <c r="I26"/>
  <c r="G26"/>
  <c r="M25"/>
  <c r="K25"/>
  <c r="I25"/>
  <c r="G25"/>
  <c r="C20"/>
  <c r="B20"/>
  <c r="M18"/>
  <c r="K18"/>
  <c r="I18"/>
  <c r="G18"/>
  <c r="M17"/>
  <c r="K17"/>
  <c r="I17"/>
  <c r="G17"/>
  <c r="M16"/>
  <c r="K16"/>
  <c r="I16"/>
  <c r="G16"/>
  <c r="M15"/>
  <c r="K15"/>
  <c r="I15"/>
  <c r="G15"/>
  <c r="M14"/>
  <c r="K14"/>
  <c r="I14"/>
  <c r="G14"/>
  <c r="M13"/>
  <c r="K13"/>
  <c r="I13"/>
  <c r="G13"/>
  <c r="M12"/>
  <c r="K12"/>
  <c r="I12"/>
  <c r="G12"/>
  <c r="M11"/>
  <c r="K11"/>
  <c r="I11"/>
  <c r="G11"/>
  <c r="M10"/>
  <c r="K10"/>
  <c r="I10"/>
  <c r="G10"/>
  <c r="M9"/>
  <c r="K9"/>
  <c r="I9"/>
  <c r="G9"/>
  <c r="M8"/>
  <c r="K8"/>
  <c r="I8"/>
  <c r="G8"/>
  <c r="M7"/>
  <c r="K7"/>
  <c r="I7"/>
  <c r="G7"/>
  <c r="M6"/>
  <c r="K6"/>
  <c r="I6"/>
  <c r="G6"/>
  <c r="E19" i="6"/>
  <c r="D19"/>
  <c r="L15"/>
  <c r="J15"/>
  <c r="H15"/>
  <c r="G15"/>
  <c r="L14"/>
  <c r="J14"/>
  <c r="H14"/>
  <c r="G14"/>
  <c r="L13"/>
  <c r="J13"/>
  <c r="H13"/>
  <c r="G13"/>
  <c r="L12"/>
  <c r="J12"/>
  <c r="H12"/>
  <c r="G12"/>
  <c r="L11"/>
  <c r="J11"/>
  <c r="H11"/>
  <c r="G11"/>
  <c r="L10"/>
  <c r="J10"/>
  <c r="H10"/>
  <c r="G10"/>
  <c r="L9"/>
  <c r="J9"/>
  <c r="H9"/>
  <c r="G9"/>
  <c r="L8"/>
  <c r="J8"/>
  <c r="H8"/>
  <c r="G8"/>
  <c r="L7"/>
  <c r="J7"/>
  <c r="H7"/>
  <c r="G7"/>
  <c r="L6"/>
  <c r="J6"/>
  <c r="H6"/>
  <c r="G6"/>
  <c r="C1"/>
  <c r="B1"/>
  <c r="B18" i="4"/>
  <c r="B17"/>
  <c r="B16"/>
  <c r="B15"/>
  <c r="B14"/>
  <c r="B13"/>
  <c r="B12"/>
  <c r="C1" i="7" l="1"/>
</calcChain>
</file>

<file path=xl/sharedStrings.xml><?xml version="1.0" encoding="utf-8"?>
<sst xmlns="http://schemas.openxmlformats.org/spreadsheetml/2006/main" count="131" uniqueCount="105">
  <si>
    <t>PRIORYTET INWESTYCYJNY:</t>
  </si>
  <si>
    <t>3a. Promowanie przedsiębiorczości, w szczególności poprzez ułatwianie gospodarczego wykorzystywania nowych pomysłów oraz sprzyjanie tworzeniu nowych firm, w tym również poprzez inkubatory przedsiębiorczości</t>
  </si>
  <si>
    <t>OŚ PRIORYTETOWA:</t>
  </si>
  <si>
    <t>2 KONKURENCYJNA GOSPODARKA</t>
  </si>
  <si>
    <t>DZIAŁANIE:</t>
  </si>
  <si>
    <t xml:space="preserve">2.1 Wsparcie świętokrzyskich IOB w celu zwiększenia 
poziomu przedsiębiorczości w regionie
</t>
  </si>
  <si>
    <t xml:space="preserve">Typ projektu: </t>
  </si>
  <si>
    <t xml:space="preserve">Wnioskodawca: </t>
  </si>
  <si>
    <t xml:space="preserve">Tytuł projektu: </t>
  </si>
  <si>
    <t>Wartość całkowita projektu:</t>
  </si>
  <si>
    <t>Koszty kwalifikowalne:</t>
  </si>
  <si>
    <t>Wnioskowana kwota dofinansowania:</t>
  </si>
  <si>
    <t xml:space="preserve">w tym EFRR: </t>
  </si>
  <si>
    <t>Numer ewidencyjny wniosku:</t>
  </si>
  <si>
    <t>Lp.</t>
  </si>
  <si>
    <t>Nazwa kryterium</t>
  </si>
  <si>
    <t>Definicja kryterium (informacja o zasadach oceny)</t>
  </si>
  <si>
    <t>A. Kryteria Formalne</t>
  </si>
  <si>
    <t>(Niespełnienie co najmniej jednego z wymienionych poniżej kryteriów powoduje odrzucenie projektu)</t>
  </si>
  <si>
    <t>Tak</t>
  </si>
  <si>
    <t>Nie</t>
  </si>
  <si>
    <t>Nie dotyczy</t>
  </si>
  <si>
    <t>Tak Względne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</si>
  <si>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</si>
  <si>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</si>
  <si>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Jeżeli wniosek nie został złożony do Sekretariatu Departamentu Wdrażania EFRR, na adres: ul. Sienkiewicza 63, 25-002 Kielce, pok. 313 p. II. *, wniosek zostaje odrzucony.</t>
  </si>
  <si>
    <t>Wnioskodawca/partnerzy uprawniony/uprawnieni jest/są do składania wniosku/otrzymania wsparcia</t>
  </si>
  <si>
    <t>Właściwe miejsce realizacji projektu</t>
  </si>
  <si>
    <r>
      <t xml:space="preserve">Jeżeli projekt nie jest realizowany na terenie województwa świętokrzyskiego oraz jest realizowany poza wskazanym obszarem strategicznej interwencji </t>
    </r>
    <r>
      <rPr>
        <strike/>
        <sz val="12"/>
        <rFont val="Calibri"/>
        <family val="2"/>
        <charset val="238"/>
        <scheme val="minor"/>
      </rPr>
      <t>……………….</t>
    </r>
    <r>
      <rPr>
        <sz val="12"/>
        <rFont val="Calibri"/>
        <family val="2"/>
        <charset val="238"/>
        <scheme val="minor"/>
      </rPr>
      <t>.* (o ile dotyczy), wniosek zostaje odrzucony.</t>
    </r>
  </si>
  <si>
    <t>Projekt nie dotyczy działalności gospodarczej wykluczonej  ze wsparcia? (kody PKD/EKD) 
(o ile dotyczy)</t>
  </si>
  <si>
    <t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</t>
  </si>
  <si>
    <t>Czy projekt nie jest zakończony lub w pełni zrealizowany w rozumieniu art.65 ust. 6 Rozporządzenia ogólnego 1303/2013 z dnia 17 grudnia 2013 roku?</t>
  </si>
  <si>
    <t>Jeżeli projekt jest zakończony w rozumieniu art. 65 ust. 6 Rozporządzenia ogólnego 1303/2013 z dnia 17 grudnia 2013 roku,  wniosek zostaje odrzucony. (Kryterium musi być spełnione na moment składania wniosku).</t>
  </si>
  <si>
    <t xml:space="preserve">Jeżeli we wniosku o dofinansowanie wartość wnioskowanego dofinansowania przekracza pułap maksymalnego poziomu dofinansowania, wniosek zostaje odrzucony. </t>
  </si>
  <si>
    <r>
      <t xml:space="preserve">Wniosek spełnia warunki minimalnej/maksymalnej wartości projektu w wysokości </t>
    </r>
    <r>
      <rPr>
        <b/>
        <sz val="12"/>
        <rFont val="Calibri"/>
        <family val="2"/>
        <charset val="238"/>
        <scheme val="minor"/>
      </rPr>
      <t>NIE DOTYCZY</t>
    </r>
    <r>
      <rPr>
        <sz val="12"/>
        <rFont val="Calibri"/>
        <family val="2"/>
        <charset val="238"/>
        <scheme val="minor"/>
      </rPr>
      <t>*. (o ile dotyczy)</t>
    </r>
  </si>
  <si>
    <t xml:space="preserve">Jeżeli wniosek nie spełnia warunku minimalnej/maksymalnej wartości projektu, wniosek zostaje odrzucony. </t>
  </si>
  <si>
    <r>
      <t xml:space="preserve">Wniosek spełnia warunki minimalnej/maksymalnej wartości wydatków kwalifikowalnych projektu w wysokości </t>
    </r>
    <r>
      <rPr>
        <b/>
        <sz val="12"/>
        <rFont val="Calibri"/>
        <family val="2"/>
        <charset val="238"/>
        <scheme val="minor"/>
      </rPr>
      <t>NIE DOTYCZY*</t>
    </r>
    <r>
      <rPr>
        <sz val="12"/>
        <rFont val="Calibri"/>
        <family val="2"/>
        <charset val="238"/>
        <scheme val="minor"/>
      </rPr>
      <t>. (o ile dotyczy)</t>
    </r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</si>
  <si>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</si>
  <si>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</si>
  <si>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>* Zgodnie z Regulaminem konkursu/naboru</t>
  </si>
  <si>
    <t>WYNIK OCENY - KRYTERIA FORMALNE:</t>
  </si>
  <si>
    <t>Pozytywny</t>
  </si>
  <si>
    <t xml:space="preserve">Negatywny </t>
  </si>
  <si>
    <t>B1 KRYTERIA DOPUSZCZAJĄCE OGÓLNE</t>
  </si>
  <si>
    <t xml:space="preserve">Nazwa kryterium </t>
  </si>
  <si>
    <t>Spójność dokumentacji projektowej</t>
  </si>
  <si>
    <t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</t>
  </si>
  <si>
    <t>Właściwie przygotowana analiza finansowa i/lub ekonomiczna projektu</t>
  </si>
  <si>
    <t/>
  </si>
  <si>
    <t>Efektywność ekonomiczna projektu</t>
  </si>
  <si>
    <t xml:space="preserve"> 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</si>
  <si>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>Potencjalna kwalifikowalność wydatków</t>
  </si>
  <si>
    <t>Trwałość projektu</t>
  </si>
  <si>
    <t>W tym kryterium badane będzie, czy Wnioskodawca we wniosku o dofinansowanie (sekcja 4) zadeklarował trwałość projektu zgodnie z art. 71 rozporządzenia nr 1303/2013.
Na wezwanie Instytucji Zarządzającej RPOWŚ 2014-2020, Wnioskodawca może uzupełnić lub poprawić projekt w zakresie niniejszego kryterium na etapie oceny spełniania kryteriów wyboru (zgodnie z art. 45 ust. 3 ustawy wdrożeniowej).</t>
  </si>
  <si>
    <t>Adekwatność rodzaju wskaźników do typu projektu i realność ich wartości docelowych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</si>
  <si>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</si>
  <si>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Wykonalność prawna 
projektu
</t>
  </si>
  <si>
    <t>Czy wnioskodawca posiada zdolność organizacyjno-instytucjonalną do realizacji projektu?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</si>
  <si>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</si>
  <si>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>Wykonalność finansowa projektu</t>
  </si>
  <si>
    <t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</si>
  <si>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RPOWŚ 2014-2020 oraz SZOOP obowiązujacym na dzien ogłoszenia konkursu/naboru</t>
  </si>
  <si>
    <t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</si>
  <si>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Regulaminu konkursu/naboru</t>
  </si>
  <si>
    <t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</t>
  </si>
  <si>
    <t>* zgodnie z Regulaminem konkursu/naboru</t>
  </si>
  <si>
    <t>B2 KRYTERIA DOPUSZCZAJĄCE SEKTOROWE</t>
  </si>
  <si>
    <t>Wynik oceny dopuszczającej</t>
  </si>
  <si>
    <t>1.</t>
  </si>
  <si>
    <t xml:space="preserve">Przekazanie projektu do oceny punktowej </t>
  </si>
  <si>
    <t>2.</t>
  </si>
  <si>
    <t xml:space="preserve">Odrzucenie projektu z powodu niespełnienia kryteriów dopuszczających ogólnych </t>
  </si>
  <si>
    <t>3.</t>
  </si>
  <si>
    <t>Odrzucenie projektu z powodu niespełnienia kryteriów dopuszczających sektorowych</t>
  </si>
  <si>
    <t>Negatywny</t>
  </si>
  <si>
    <t>Proponowana kwota dofinansowania PLN:</t>
  </si>
  <si>
    <t>słownie:</t>
  </si>
  <si>
    <t>Data oceny:</t>
  </si>
  <si>
    <t>………………………………………………….</t>
  </si>
  <si>
    <t>/podpis oceniającego/</t>
  </si>
  <si>
    <t>WYNIK OCENY - KRYTERIA FORMALNE :</t>
  </si>
  <si>
    <t>WYNIK OCENY - KRYTERIA DOPUSZCZAJĄCE OGÓLNE I SEKTOROWE:</t>
  </si>
  <si>
    <t>WYNIK OCENY WNIOSKU O DOFINANSOWANIE PROJEKTU W RAMACH RPOWŚ 2014-2020</t>
  </si>
  <si>
    <t xml:space="preserve">Zgodność projektu z wykazem projektów zidentyfikowanych przez Instytucję Zarządzającą w ramach trybu pozakonkursowego stanowiącym załącznik do SZOOP RPOWŚ na lata 2014-2020. </t>
  </si>
  <si>
    <t>Kompleksowość projektu</t>
  </si>
  <si>
    <t>Weryfikacji podlegać będzie wieloaspektowość projektu co oznacza, iż wsparcie rozwoju MŚP powinno mieć charakter kompleksowych działań m.in. poprzez zapewnienie MŚP wysokiej jakości usług doradczych w celu zwiększenia innowacyjności oraz wsparcia IOB przez profesjonalizację ich usług.</t>
  </si>
  <si>
    <t xml:space="preserve">Doświadczenie Wnioskodawcy we wdrażaniu Regionalnego Systemu Innowacji w województwie świętokrzyskim. </t>
  </si>
  <si>
    <t>Na podstawie opisu we wniosku weryfikowane będzie czy  Wnioskodawca posiada doświadczenie we wdrażaniu Regionalnego Systemu Innowacji w województwie świętokrzyskim, w jakich przedsięwzięciach brał udział i w jakim zakresie.</t>
  </si>
  <si>
    <t>Projekt odpowiada na zapotrzebowanie MŚP na usługi doradcze IOB.</t>
  </si>
  <si>
    <t>Na podstawie opisu wniosku weryfikowane będzie, czy projekt zakłada tzw. popytowy system wsparcia dla MŚP działających na terenie województwa świętokrzyskiego.</t>
  </si>
  <si>
    <t>Projekt przewiduje działania monitoringowe usług instytucji otoczenia biznesu oraz rozwoju przedsiębiorczości w zakresie inteligentnych specjalizacji województwa świętokrzyskiego</t>
  </si>
  <si>
    <t>Na podstawie opisu wniosku weryfikowane będzie, czy projekt zakłada monitorowanie usług instytucji otoczenia biznesu oraz rozwoju przedsiębiorczości w zakresie inteligentnych specjalizacji województwa świętokrzyskiego.</t>
  </si>
  <si>
    <r>
      <t xml:space="preserve">Przy ocenie kryterium sprawdzane będzie czy projekt został ujęty w załączniku do SZOOP RPOWŚ na lata 2014-2020 pn. </t>
    </r>
    <r>
      <rPr>
        <i/>
        <sz val="10"/>
        <color rgb="FF000000"/>
        <rFont val="Arial"/>
        <family val="2"/>
        <charset val="238"/>
      </rPr>
      <t xml:space="preserve">Wykaz projektów zidentyfikowanych przez IZ w ramach trybu pozakonkursowego. </t>
    </r>
  </si>
  <si>
    <t>Zgodność z zasadami horyzontalnymi</t>
  </si>
  <si>
    <t>W kryterium badana będzie, czy Wnioskodawca wykazał zgodność projektu z zasadami horyzontalnymi UE, w tym: 
 zgodność projektu z zasadą zrównoważonego rozwoju;
  zgodność projektu z zasadą promowania równości mężczyzn i kobiet oraz niedyskryminacji. 
Wymagane jest wykazanie pozytywnego wpływu na zasadę niedyskryminacji, w tym dostępności dla osób z niepełnosprawnościami. Przez pozytywny wpływ w przypadku projektów EFRR należy rozumieć zapewnienie dostępności infrastruktury, transportu, towarów, usług, technologii i systemów informacyjno-komunikacyjnych oraz wszelkich innych produktów projektów (które nie zostały uznane za neutralne) dla wszystkich ich użytkowników, zgodnie ze standardami dostępności, stanowiącymi załącznik do Wytycznych w zakresie realizacji zasady równości szans i niedyskryminacji, w tym dostępności dla osób z niepełnosprawnościami oraz zasady równości szans kobiet i mężczyzn w ramach funduszy unijnych na lata 2014-2020. Na wezwanie Instytucji Zarządzającej RPOWŚ 2014-2020, Wnioskodawca może uzupełnić lub poprawić projekt w zakresie niniejszego kryterium na etapie oceny spełniania kryteriów wyboru (zgodnie z art. 45 ust. 3 ustawy wdrożeniowej).</t>
  </si>
  <si>
    <t>Pozakonkursowy</t>
  </si>
  <si>
    <t xml:space="preserve">W przypadku projektów przewidujących wystąpienie pomocy de minimis,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…………………………*
Na wezwanie Instytucji Zarządzającej RPOWŚ 2014-2020, Wnioskodawca może uzupełnić lub poprawić projekt w zakresie niniejszego kryterium na etapie spełnienia kryteriów wyboru (zgodnie z art. 45 ust. 3 ustawy wdrożeniowej).
</t>
  </si>
  <si>
    <t xml:space="preserve">W ramach kryterium ocenie podlega zgodność projektu z przepisami prawa odnoszącymi się do jego stosowania. W szczególności sprawdzana będzie zgodność z:
- właściwymi Wytycznymi ministra właściwego do spraw rozwoju regionalnego;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 znacząco oddziaływać na środowisko;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
</t>
  </si>
  <si>
    <r>
      <t xml:space="preserve">Właściwie ustalony/obliczony poziom dofinansowania z uwzględnieniem przepisów </t>
    </r>
    <r>
      <rPr>
        <sz val="10"/>
        <color theme="1"/>
        <rFont val="Arial"/>
        <family val="2"/>
        <charset val="238"/>
      </rPr>
      <t>o pomocy de minimis, pomocy publicznej lub przepisów dot. projektów generujących dochód</t>
    </r>
  </si>
  <si>
    <r>
      <t xml:space="preserve">Wniosek złożony w odpowiedzi na właściwe ogłoszenie konkursowe/o naborze nr </t>
    </r>
    <r>
      <rPr>
        <b/>
        <sz val="12"/>
        <rFont val="Calibri"/>
        <family val="2"/>
        <charset val="238"/>
        <scheme val="minor"/>
      </rPr>
      <t>RPSW.02.01.00-IZ.00-26-219/18*</t>
    </r>
    <r>
      <rPr>
        <sz val="12"/>
        <rFont val="Calibri"/>
        <family val="2"/>
        <charset val="238"/>
        <scheme val="minor"/>
      </rPr>
      <t xml:space="preserve"> </t>
    </r>
  </si>
  <si>
    <r>
      <t>1. Jeżeli wnioskodawca/partner jest spoza katalogu podmiotów uprawnionych 
do wnioskowania o dofinansowanie wskazanego w Regulaminie konkursu/naboru nr</t>
    </r>
    <r>
      <rPr>
        <b/>
        <sz val="12"/>
        <rFont val="Calibri"/>
        <family val="2"/>
        <charset val="238"/>
        <scheme val="minor"/>
      </rPr>
      <t xml:space="preserve"> RPSW.02.01.00-IZ.00-26-219/18*</t>
    </r>
    <r>
      <rPr>
        <sz val="12"/>
        <rFont val="Calibri"/>
        <family val="2"/>
        <charset val="238"/>
        <scheme val="minor"/>
      </rPr>
      <t xml:space="preserve"> , wniosek zostaje odrzucony, i/lub 
2.Jeżeli wnioskodawca/partnerzy podlegają wykluczeniu z ubiegania się o dofinansowanie 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</t>
    </r>
  </si>
  <si>
    <t xml:space="preserve">Wartość wnioskowanego dofinansowania nie przekracza pułapu maksymalnego poziomu dofinansowania w wysokości  okreslonego w Regulaminie konkursu/naboru  nr RPSW.02.01.00-IZ.00-26-219/18* </t>
  </si>
  <si>
    <t xml:space="preserve">W kryterium badane będzie w szczególności:
 czy wydatki zostaną poniesione w okresie kwalifikowalności (tj. między dniem 1 stycznia 2014 r. a dniem 31 grudnia 2020 r.,  z zastrzeżeniem zasad określonych dla pomocy publicznej oraz zapisów Regulaminu konkursu/naboru nr RPSW.02.01.00-IZ.00-26-219/18.*).;
 czy wydatki są zgodne z obowiązującymi przepisami prawa unijnego oraz prawa krajowego oraz wytycznymi ministra właściwego do spraw rozwoju regionalnego;
 czy wydatki są zgodne z zapisami Regulaminu konkursu/naboru nr…*;
 czy wydatki są niezbędne do realizacji celów projektu i zostaną poniesione w związku 
z realizacja projektu;
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spełnienia kryteriów wyboru (zgodnie z art. 45 ust. 3 ustawy wdrożeniowej).
</t>
  </si>
  <si>
    <t xml:space="preserve"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spełnienia kryteriów wyboru (zgodnie z art. 45 ust. 3 ustawy wdrożeniowej).
</t>
  </si>
  <si>
    <r>
      <t>Wniosek zgodny z typami projektów przewidzianymi dla danego działania zgodnie z Regulaminem konkursu/naboru nr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RPSW.02.01.00-IZ.00-26-219/18*</t>
    </r>
    <r>
      <rPr>
        <sz val="12"/>
        <color rgb="FFFF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</si>
</sst>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#,##0\."/>
    <numFmt numFmtId="165" formatCode="#,##0.00\ &quot;zł&quot;"/>
  </numFmts>
  <fonts count="3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17"/>
      <name val="Czcionka tekstu podstawowego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4" borderId="0" applyNumberFormat="0" applyBorder="0" applyAlignment="0" applyProtection="0"/>
    <xf numFmtId="0" fontId="1" fillId="0" borderId="0"/>
  </cellStyleXfs>
  <cellXfs count="169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16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/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Border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Border="1"/>
    <xf numFmtId="0" fontId="2" fillId="0" borderId="0" xfId="1" applyFont="1"/>
    <xf numFmtId="165" fontId="5" fillId="0" borderId="0" xfId="1" applyNumberFormat="1" applyFont="1" applyFill="1" applyBorder="1" applyAlignment="1"/>
    <xf numFmtId="0" fontId="4" fillId="0" borderId="0" xfId="1" applyFont="1" applyAlignment="1"/>
    <xf numFmtId="165" fontId="5" fillId="0" borderId="0" xfId="1" applyNumberFormat="1" applyFont="1" applyFill="1" applyAlignment="1"/>
    <xf numFmtId="0" fontId="6" fillId="0" borderId="0" xfId="1" applyFont="1" applyAlignment="1">
      <alignment horizontal="left" wrapText="1" indent="1"/>
    </xf>
    <xf numFmtId="0" fontId="6" fillId="0" borderId="0" xfId="1" applyFont="1"/>
    <xf numFmtId="0" fontId="1" fillId="0" borderId="0" xfId="1"/>
    <xf numFmtId="0" fontId="5" fillId="0" borderId="0" xfId="1" applyFont="1" applyAlignment="1">
      <alignment horizontal="left" wrapText="1" indent="1"/>
    </xf>
    <xf numFmtId="0" fontId="5" fillId="0" borderId="0" xfId="1" applyFont="1" applyAlignment="1"/>
    <xf numFmtId="9" fontId="6" fillId="0" borderId="0" xfId="2" applyFont="1" applyAlignment="1">
      <alignment horizontal="center"/>
    </xf>
    <xf numFmtId="0" fontId="6" fillId="0" borderId="0" xfId="1" applyFont="1" applyAlignment="1">
      <alignment horizontal="left" indent="1"/>
    </xf>
    <xf numFmtId="9" fontId="6" fillId="0" borderId="0" xfId="2" applyNumberFormat="1" applyFont="1"/>
    <xf numFmtId="0" fontId="2" fillId="0" borderId="0" xfId="1" applyFont="1" applyAlignment="1">
      <alignment horizontal="right"/>
    </xf>
    <xf numFmtId="0" fontId="8" fillId="0" borderId="0" xfId="1" applyFont="1" applyAlignment="1"/>
    <xf numFmtId="0" fontId="9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left"/>
    </xf>
    <xf numFmtId="14" fontId="3" fillId="0" borderId="0" xfId="1" applyNumberFormat="1" applyFont="1" applyAlignment="1">
      <alignment horizontal="left"/>
    </xf>
    <xf numFmtId="0" fontId="1" fillId="0" borderId="0" xfId="1" applyAlignment="1"/>
    <xf numFmtId="0" fontId="6" fillId="0" borderId="0" xfId="1" applyFont="1" applyAlignment="1">
      <alignment horizontal="center"/>
    </xf>
    <xf numFmtId="0" fontId="10" fillId="0" borderId="0" xfId="1" applyFont="1" applyAlignment="1"/>
    <xf numFmtId="0" fontId="13" fillId="0" borderId="0" xfId="4" applyNumberFormat="1" applyFont="1"/>
    <xf numFmtId="0" fontId="14" fillId="0" borderId="0" xfId="4" applyNumberFormat="1" applyFont="1" applyAlignment="1">
      <alignment wrapText="1"/>
    </xf>
    <xf numFmtId="0" fontId="12" fillId="0" borderId="0" xfId="4" applyNumberFormat="1" applyFont="1" applyAlignment="1">
      <alignment wrapText="1"/>
    </xf>
    <xf numFmtId="0" fontId="13" fillId="0" borderId="0" xfId="4" applyNumberFormat="1" applyFont="1" applyAlignment="1">
      <alignment horizontal="center" vertical="center"/>
    </xf>
    <xf numFmtId="0" fontId="15" fillId="0" borderId="0" xfId="4" applyNumberFormat="1" applyFont="1" applyAlignment="1">
      <alignment wrapText="1"/>
    </xf>
    <xf numFmtId="0" fontId="13" fillId="0" borderId="0" xfId="4" applyNumberFormat="1" applyFont="1" applyAlignment="1">
      <alignment wrapText="1"/>
    </xf>
    <xf numFmtId="0" fontId="3" fillId="0" borderId="0" xfId="4" applyFont="1" applyBorder="1"/>
    <xf numFmtId="0" fontId="7" fillId="0" borderId="0" xfId="4" applyBorder="1" applyAlignment="1">
      <alignment horizontal="left" wrapText="1"/>
    </xf>
    <xf numFmtId="0" fontId="7" fillId="0" borderId="0" xfId="4" applyBorder="1" applyAlignment="1">
      <alignment wrapText="1"/>
    </xf>
    <xf numFmtId="0" fontId="7" fillId="0" borderId="0" xfId="4" applyBorder="1"/>
    <xf numFmtId="0" fontId="7" fillId="0" borderId="0" xfId="4" applyAlignment="1">
      <alignment horizontal="center" vertical="center"/>
    </xf>
    <xf numFmtId="0" fontId="7" fillId="0" borderId="0" xfId="4"/>
    <xf numFmtId="0" fontId="3" fillId="0" borderId="0" xfId="4" applyFont="1"/>
    <xf numFmtId="0" fontId="3" fillId="0" borderId="0" xfId="4" applyFont="1" applyAlignment="1">
      <alignment wrapText="1"/>
    </xf>
    <xf numFmtId="0" fontId="6" fillId="0" borderId="0" xfId="4" applyFont="1"/>
    <xf numFmtId="0" fontId="16" fillId="3" borderId="4" xfId="4" applyFont="1" applyFill="1" applyBorder="1" applyAlignment="1">
      <alignment horizontal="center" vertical="center"/>
    </xf>
    <xf numFmtId="0" fontId="16" fillId="3" borderId="0" xfId="4" applyFont="1" applyFill="1" applyBorder="1" applyAlignment="1">
      <alignment horizontal="center" wrapText="1"/>
    </xf>
    <xf numFmtId="0" fontId="17" fillId="3" borderId="0" xfId="4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/>
    </xf>
    <xf numFmtId="0" fontId="17" fillId="4" borderId="0" xfId="5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49" fontId="6" fillId="0" borderId="0" xfId="4" applyNumberFormat="1" applyFont="1" applyBorder="1" applyAlignment="1">
      <alignment horizontal="center" vertical="center"/>
    </xf>
    <xf numFmtId="49" fontId="6" fillId="5" borderId="5" xfId="4" applyNumberFormat="1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7" fillId="0" borderId="0" xfId="4" applyNumberFormat="1" applyFont="1"/>
    <xf numFmtId="49" fontId="7" fillId="0" borderId="0" xfId="4" applyNumberFormat="1"/>
    <xf numFmtId="49" fontId="6" fillId="6" borderId="5" xfId="4" applyNumberFormat="1" applyFont="1" applyFill="1" applyBorder="1" applyAlignment="1">
      <alignment horizontal="center" vertical="center"/>
    </xf>
    <xf numFmtId="49" fontId="6" fillId="0" borderId="5" xfId="4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top"/>
    </xf>
    <xf numFmtId="0" fontId="6" fillId="0" borderId="0" xfId="4" applyFont="1" applyBorder="1" applyAlignment="1">
      <alignment horizontal="left" vertical="top" wrapText="1"/>
    </xf>
    <xf numFmtId="0" fontId="3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wrapText="1"/>
    </xf>
    <xf numFmtId="0" fontId="12" fillId="0" borderId="6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7" fillId="0" borderId="0" xfId="4" applyAlignment="1">
      <alignment wrapText="1"/>
    </xf>
    <xf numFmtId="0" fontId="7" fillId="0" borderId="0" xfId="4" applyAlignment="1">
      <alignment horizontal="center" vertical="top"/>
    </xf>
    <xf numFmtId="0" fontId="14" fillId="0" borderId="0" xfId="4" applyFont="1"/>
    <xf numFmtId="0" fontId="21" fillId="0" borderId="0" xfId="4" applyFont="1"/>
    <xf numFmtId="0" fontId="3" fillId="0" borderId="0" xfId="4" applyFont="1" applyAlignment="1">
      <alignment horizontal="left" vertical="top"/>
    </xf>
    <xf numFmtId="0" fontId="22" fillId="0" borderId="0" xfId="4" applyFont="1" applyAlignment="1">
      <alignment horizontal="left" vertical="top"/>
    </xf>
    <xf numFmtId="0" fontId="7" fillId="0" borderId="4" xfId="4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2" xfId="4" applyBorder="1" applyAlignment="1">
      <alignment horizontal="center" vertical="top" wrapText="1"/>
    </xf>
    <xf numFmtId="0" fontId="7" fillId="0" borderId="1" xfId="4" applyBorder="1" applyAlignment="1">
      <alignment horizontal="left" vertical="top" wrapText="1"/>
    </xf>
    <xf numFmtId="0" fontId="7" fillId="0" borderId="1" xfId="4" applyFont="1" applyBorder="1" applyAlignment="1">
      <alignment horizontal="left" vertical="top" wrapText="1"/>
    </xf>
    <xf numFmtId="49" fontId="7" fillId="0" borderId="1" xfId="4" applyNumberFormat="1" applyFont="1" applyBorder="1" applyAlignment="1">
      <alignment horizontal="center" vertical="center"/>
    </xf>
    <xf numFmtId="0" fontId="7" fillId="0" borderId="1" xfId="4" applyBorder="1" applyAlignment="1">
      <alignment horizontal="center" vertical="center"/>
    </xf>
    <xf numFmtId="0" fontId="7" fillId="0" borderId="13" xfId="4" applyBorder="1" applyAlignment="1">
      <alignment horizontal="center" vertical="center"/>
    </xf>
    <xf numFmtId="0" fontId="7" fillId="0" borderId="14" xfId="4" applyBorder="1" applyAlignment="1">
      <alignment horizontal="center" vertical="top" wrapText="1"/>
    </xf>
    <xf numFmtId="0" fontId="7" fillId="0" borderId="2" xfId="4" applyBorder="1" applyAlignment="1">
      <alignment horizontal="left" vertical="top" wrapText="1"/>
    </xf>
    <xf numFmtId="0" fontId="7" fillId="0" borderId="2" xfId="4" applyFont="1" applyBorder="1" applyAlignment="1">
      <alignment horizontal="left" vertical="top" wrapText="1"/>
    </xf>
    <xf numFmtId="0" fontId="7" fillId="0" borderId="2" xfId="4" applyFont="1" applyBorder="1" applyAlignment="1">
      <alignment horizontal="center" vertical="center"/>
    </xf>
    <xf numFmtId="0" fontId="7" fillId="0" borderId="2" xfId="4" applyBorder="1" applyAlignment="1">
      <alignment horizontal="center" vertical="center"/>
    </xf>
    <xf numFmtId="0" fontId="7" fillId="0" borderId="3" xfId="4" applyBorder="1" applyAlignment="1">
      <alignment horizontal="center" vertical="center"/>
    </xf>
    <xf numFmtId="0" fontId="7" fillId="0" borderId="15" xfId="4" applyBorder="1" applyAlignment="1">
      <alignment horizontal="center" vertical="top" wrapText="1"/>
    </xf>
    <xf numFmtId="0" fontId="7" fillId="0" borderId="16" xfId="4" applyBorder="1" applyAlignment="1">
      <alignment horizontal="left" vertical="top" wrapText="1"/>
    </xf>
    <xf numFmtId="0" fontId="23" fillId="0" borderId="0" xfId="4" applyFont="1" applyAlignment="1">
      <alignment horizontal="left" vertical="top"/>
    </xf>
    <xf numFmtId="0" fontId="7" fillId="0" borderId="0" xfId="4" applyBorder="1" applyAlignment="1">
      <alignment horizontal="left" vertical="top" wrapText="1"/>
    </xf>
    <xf numFmtId="0" fontId="24" fillId="0" borderId="0" xfId="4" applyFont="1" applyAlignment="1">
      <alignment horizontal="left" vertical="top"/>
    </xf>
    <xf numFmtId="0" fontId="14" fillId="0" borderId="0" xfId="4" applyFont="1" applyAlignment="1"/>
    <xf numFmtId="0" fontId="25" fillId="0" borderId="0" xfId="4" applyFont="1" applyAlignment="1">
      <alignment horizontal="left"/>
    </xf>
    <xf numFmtId="0" fontId="7" fillId="0" borderId="0" xfId="4" applyFont="1" applyBorder="1"/>
    <xf numFmtId="0" fontId="7" fillId="0" borderId="0" xfId="4" applyFont="1"/>
    <xf numFmtId="0" fontId="3" fillId="0" borderId="0" xfId="4" applyFont="1" applyBorder="1" applyAlignment="1">
      <alignment horizontal="left" vertical="top"/>
    </xf>
    <xf numFmtId="0" fontId="22" fillId="0" borderId="0" xfId="4" applyFont="1" applyBorder="1" applyAlignment="1">
      <alignment horizontal="left" vertical="top"/>
    </xf>
    <xf numFmtId="0" fontId="26" fillId="2" borderId="4" xfId="4" applyFont="1" applyFill="1" applyBorder="1" applyAlignment="1">
      <alignment horizontal="center" vertical="center" wrapText="1"/>
    </xf>
    <xf numFmtId="0" fontId="26" fillId="2" borderId="6" xfId="4" applyFont="1" applyFill="1" applyBorder="1" applyAlignment="1">
      <alignment horizontal="center" vertical="center" wrapText="1"/>
    </xf>
    <xf numFmtId="0" fontId="26" fillId="2" borderId="7" xfId="4" applyFont="1" applyFill="1" applyBorder="1" applyAlignment="1">
      <alignment horizontal="center" vertical="center" wrapText="1"/>
    </xf>
    <xf numFmtId="0" fontId="26" fillId="2" borderId="17" xfId="4" applyFont="1" applyFill="1" applyBorder="1" applyAlignment="1">
      <alignment horizontal="center" vertical="center" wrapText="1"/>
    </xf>
    <xf numFmtId="0" fontId="7" fillId="0" borderId="0" xfId="4" applyBorder="1" applyAlignment="1">
      <alignment horizontal="center" vertical="top" wrapText="1"/>
    </xf>
    <xf numFmtId="0" fontId="7" fillId="0" borderId="0" xfId="4" applyFont="1" applyBorder="1" applyAlignment="1">
      <alignment horizontal="center" vertical="center" wrapText="1"/>
    </xf>
    <xf numFmtId="0" fontId="7" fillId="0" borderId="0" xfId="4" applyBorder="1" applyAlignment="1">
      <alignment horizontal="center" vertical="center" wrapText="1"/>
    </xf>
    <xf numFmtId="0" fontId="7" fillId="5" borderId="0" xfId="4" applyFill="1" applyBorder="1" applyAlignment="1">
      <alignment horizontal="center" vertical="center" wrapText="1"/>
    </xf>
    <xf numFmtId="0" fontId="7" fillId="7" borderId="0" xfId="4" applyFill="1" applyBorder="1" applyAlignment="1">
      <alignment horizontal="center" vertical="center" wrapText="1"/>
    </xf>
    <xf numFmtId="0" fontId="7" fillId="2" borderId="0" xfId="4" applyFill="1" applyBorder="1" applyAlignment="1">
      <alignment horizontal="center" vertical="center" wrapText="1"/>
    </xf>
    <xf numFmtId="0" fontId="12" fillId="0" borderId="0" xfId="4" applyFont="1"/>
    <xf numFmtId="0" fontId="6" fillId="0" borderId="12" xfId="4" applyFont="1" applyBorder="1" applyAlignment="1">
      <alignment horizontal="center" vertical="top"/>
    </xf>
    <xf numFmtId="0" fontId="6" fillId="0" borderId="1" xfId="4" applyFont="1" applyBorder="1"/>
    <xf numFmtId="0" fontId="6" fillId="0" borderId="1" xfId="4" applyFont="1" applyBorder="1" applyAlignment="1">
      <alignment horizontal="center"/>
    </xf>
    <xf numFmtId="0" fontId="6" fillId="0" borderId="18" xfId="4" applyFont="1" applyBorder="1" applyAlignment="1">
      <alignment horizontal="center"/>
    </xf>
    <xf numFmtId="0" fontId="6" fillId="0" borderId="14" xfId="4" applyFont="1" applyBorder="1" applyAlignment="1">
      <alignment horizontal="center" vertical="top"/>
    </xf>
    <xf numFmtId="0" fontId="6" fillId="0" borderId="2" xfId="4" applyFont="1" applyBorder="1"/>
    <xf numFmtId="0" fontId="6" fillId="0" borderId="2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top"/>
    </xf>
    <xf numFmtId="0" fontId="6" fillId="0" borderId="16" xfId="4" applyFont="1" applyBorder="1"/>
    <xf numFmtId="0" fontId="6" fillId="0" borderId="20" xfId="4" applyFont="1" applyBorder="1" applyAlignment="1">
      <alignment horizontal="center" vertical="center"/>
    </xf>
    <xf numFmtId="0" fontId="27" fillId="0" borderId="0" xfId="4" applyFont="1" applyAlignment="1">
      <alignment horizontal="left" vertical="top"/>
    </xf>
    <xf numFmtId="0" fontId="19" fillId="0" borderId="0" xfId="4" applyFont="1" applyAlignment="1"/>
    <xf numFmtId="0" fontId="9" fillId="0" borderId="0" xfId="4" applyFont="1" applyAlignment="1">
      <alignment horizontal="left"/>
    </xf>
    <xf numFmtId="49" fontId="7" fillId="0" borderId="0" xfId="4" applyNumberFormat="1" applyFont="1" applyAlignment="1">
      <alignment horizontal="center" vertical="top"/>
    </xf>
    <xf numFmtId="49" fontId="7" fillId="0" borderId="0" xfId="4" applyNumberFormat="1" applyAlignment="1">
      <alignment horizontal="center" vertical="top"/>
    </xf>
    <xf numFmtId="0" fontId="29" fillId="0" borderId="0" xfId="0" applyFont="1"/>
    <xf numFmtId="0" fontId="14" fillId="0" borderId="0" xfId="6" applyFont="1" applyAlignment="1">
      <alignment horizontal="right"/>
    </xf>
    <xf numFmtId="0" fontId="13" fillId="0" borderId="0" xfId="6" applyFont="1"/>
    <xf numFmtId="0" fontId="3" fillId="2" borderId="0" xfId="6" applyFont="1" applyFill="1" applyBorder="1" applyAlignment="1">
      <alignment vertical="center"/>
    </xf>
    <xf numFmtId="0" fontId="28" fillId="0" borderId="0" xfId="6" applyFont="1"/>
    <xf numFmtId="0" fontId="3" fillId="2" borderId="21" xfId="6" applyFont="1" applyFill="1" applyBorder="1" applyAlignment="1">
      <alignment horizontal="center" vertical="center"/>
    </xf>
    <xf numFmtId="0" fontId="3" fillId="2" borderId="22" xfId="6" applyFont="1" applyFill="1" applyBorder="1" applyAlignment="1">
      <alignment horizontal="center" vertical="center"/>
    </xf>
    <xf numFmtId="0" fontId="3" fillId="2" borderId="25" xfId="6" applyFont="1" applyFill="1" applyBorder="1" applyAlignment="1">
      <alignment horizontal="center" vertical="center"/>
    </xf>
    <xf numFmtId="0" fontId="3" fillId="2" borderId="26" xfId="6" applyFont="1" applyFill="1" applyBorder="1" applyAlignment="1">
      <alignment horizontal="center" vertical="center"/>
    </xf>
    <xf numFmtId="0" fontId="6" fillId="2" borderId="23" xfId="6" applyFont="1" applyFill="1" applyBorder="1" applyAlignment="1">
      <alignment horizontal="center" vertical="center"/>
    </xf>
    <xf numFmtId="0" fontId="6" fillId="2" borderId="24" xfId="6" applyFont="1" applyFill="1" applyBorder="1" applyAlignment="1">
      <alignment horizontal="center" vertical="center"/>
    </xf>
    <xf numFmtId="0" fontId="6" fillId="0" borderId="0" xfId="6" applyFont="1"/>
    <xf numFmtId="0" fontId="3" fillId="0" borderId="0" xfId="6" applyFont="1"/>
    <xf numFmtId="0" fontId="6" fillId="0" borderId="0" xfId="6" applyNumberFormat="1" applyFont="1" applyAlignment="1">
      <alignment horizontal="center"/>
    </xf>
    <xf numFmtId="44" fontId="6" fillId="0" borderId="0" xfId="6" applyNumberFormat="1" applyFont="1"/>
    <xf numFmtId="2" fontId="6" fillId="0" borderId="0" xfId="6" applyNumberFormat="1" applyFont="1"/>
    <xf numFmtId="0" fontId="31" fillId="8" borderId="28" xfId="0" applyFont="1" applyFill="1" applyBorder="1" applyAlignment="1">
      <alignment vertical="top" wrapText="1"/>
    </xf>
    <xf numFmtId="0" fontId="31" fillId="8" borderId="4" xfId="0" applyFont="1" applyFill="1" applyBorder="1" applyAlignment="1">
      <alignment vertical="top" wrapText="1"/>
    </xf>
    <xf numFmtId="0" fontId="31" fillId="0" borderId="27" xfId="0" applyFont="1" applyBorder="1" applyAlignment="1">
      <alignment vertical="top" wrapText="1"/>
    </xf>
    <xf numFmtId="0" fontId="31" fillId="0" borderId="6" xfId="0" applyFont="1" applyBorder="1" applyAlignment="1">
      <alignment vertical="top" wrapText="1"/>
    </xf>
    <xf numFmtId="0" fontId="1" fillId="0" borderId="2" xfId="4" applyFont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0" fillId="0" borderId="0" xfId="0" applyFont="1" applyAlignment="1">
      <alignment horizontal="center"/>
    </xf>
    <xf numFmtId="0" fontId="6" fillId="0" borderId="0" xfId="4" applyFont="1" applyAlignment="1">
      <alignment wrapText="1"/>
    </xf>
    <xf numFmtId="0" fontId="7" fillId="0" borderId="0" xfId="4" applyAlignment="1">
      <alignment wrapText="1"/>
    </xf>
    <xf numFmtId="0" fontId="21" fillId="0" borderId="0" xfId="4" applyFont="1" applyAlignment="1">
      <alignment horizontal="center" vertical="top"/>
    </xf>
    <xf numFmtId="0" fontId="21" fillId="0" borderId="0" xfId="4" applyFont="1" applyAlignment="1"/>
  </cellXfs>
  <cellStyles count="7">
    <cellStyle name="Dobre 2" xfId="5"/>
    <cellStyle name="Hiperłącze 2" xfId="3"/>
    <cellStyle name="Normalny" xfId="0" builtinId="0"/>
    <cellStyle name="Normalny 2" xfId="1"/>
    <cellStyle name="Normalny 3" xfId="4"/>
    <cellStyle name="Normalny 3 2" xfId="6"/>
    <cellStyle name="Procentowy 2" xfId="2"/>
  </cellStyles>
  <dxfs count="47">
    <dxf>
      <numFmt numFmtId="0" formatCode="General"/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top" textRotation="0" wrapText="1" indent="0" relativeIndent="255" justifyLastLine="0" shrinkToFit="0" mergeCell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top" textRotation="0" wrapText="1" indent="0" relativeIndent="255" justifyLastLine="0" shrinkToFit="0" mergeCell="0" readingOrder="0"/>
    </dxf>
    <dxf>
      <alignment horizontal="center" vertical="top" textRotation="0" wrapText="1" indent="0" relativeIndent="255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left" vertical="top" textRotation="0" wrapText="1" indent="0" relativeIndent="255" justifyLastLine="0" shrinkToFit="0" readingOrder="0"/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top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top" textRotation="0" wrapText="1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border outline="0">
        <left style="double">
          <color rgb="FF000000"/>
        </left>
        <right style="double">
          <color rgb="FF000000"/>
        </right>
        <top style="double">
          <color rgb="FF000000"/>
        </top>
        <bottom style="double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  <border diagonalUp="0" diagonalDown="0">
        <left/>
        <right style="double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relativeIndent="255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alignment horizontal="left" vertical="top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76200</xdr:rowOff>
    </xdr:from>
    <xdr:to>
      <xdr:col>4</xdr:col>
      <xdr:colOff>269255</xdr:colOff>
      <xdr:row>5</xdr:row>
      <xdr:rowOff>76710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5800" y="76200"/>
          <a:ext cx="7549530" cy="810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37</xdr:row>
      <xdr:rowOff>57149</xdr:rowOff>
    </xdr:from>
    <xdr:to>
      <xdr:col>5</xdr:col>
      <xdr:colOff>504825</xdr:colOff>
      <xdr:row>60</xdr:row>
      <xdr:rowOff>104775</xdr:rowOff>
    </xdr:to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57175" y="30956249"/>
          <a:ext cx="11601450" cy="3771901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/>
            <a:t>Uwagi do oceny dopuszczającej ogólnej/sektorowej: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CENA%20FORMALNA%202014-2020/DZIA&#321;ANIE%201.2/REGULAMIN%201.2%20INFRASTRUKTURA%20Rundy/Zal_nr_9_Wzor_karty_oceny_wyboru_projektow_w_ramach_dzialania_2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pia%20Zal_nr_10_Wzor_karty_oceny_wyboru_projektow_w_ramach_dzialania_2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CENA%20FORMALNA%202014-2020/DZIA&#321;ANIE%201.2/REGULAMIN%201.2%20konkurs%20RUNDY%202018/Zal_nr_9_Wzor_karty_oceny_wyboru_projektow_w_ramach_dzialania_2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>
        <row r="6">
          <cell r="B6" t="str">
            <v xml:space="preserve"> </v>
          </cell>
        </row>
      </sheetData>
      <sheetData sheetId="1">
        <row r="18">
          <cell r="A18" t="str">
            <v>Numer ewidencyjny wniosku:</v>
          </cell>
        </row>
      </sheetData>
      <sheetData sheetId="2"/>
      <sheetData sheetId="3"/>
      <sheetData sheetId="4">
        <row r="37">
          <cell r="D37">
            <v>0</v>
          </cell>
        </row>
      </sheetData>
      <sheetData sheetId="5">
        <row r="14">
          <cell r="G14">
            <v>0</v>
          </cell>
        </row>
      </sheetData>
      <sheetData sheetId="6">
        <row r="10">
          <cell r="C10">
            <v>0</v>
          </cell>
        </row>
      </sheetData>
      <sheetData sheetId="7">
        <row r="5">
          <cell r="E5" t="str">
            <v>zero zł 0/100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>
        <row r="6">
          <cell r="B6" t="str">
            <v xml:space="preserve"> </v>
          </cell>
        </row>
        <row r="7">
          <cell r="B7" t="str">
            <v xml:space="preserve"> </v>
          </cell>
        </row>
        <row r="8">
          <cell r="B8" t="str">
            <v xml:space="preserve"> </v>
          </cell>
        </row>
      </sheetData>
      <sheetData sheetId="1">
        <row r="18">
          <cell r="A18" t="str">
            <v>Numer ewidencyjny wniosku:</v>
          </cell>
          <cell r="B18" t="str">
            <v xml:space="preserve"> </v>
          </cell>
        </row>
      </sheetData>
      <sheetData sheetId="2"/>
      <sheetData sheetId="3"/>
      <sheetData sheetId="4">
        <row r="36">
          <cell r="D36" t="str">
            <v/>
          </cell>
        </row>
      </sheetData>
      <sheetData sheetId="5">
        <row r="16">
          <cell r="G16">
            <v>0</v>
          </cell>
        </row>
      </sheetData>
      <sheetData sheetId="6">
        <row r="10">
          <cell r="C10">
            <v>0</v>
          </cell>
        </row>
      </sheetData>
      <sheetData sheetId="7">
        <row r="5">
          <cell r="E5" t="str">
            <v>zero zł 0/100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7">
          <cell r="D37">
            <v>0</v>
          </cell>
          <cell r="E37" t="str">
            <v xml:space="preserve"> </v>
          </cell>
        </row>
        <row r="38">
          <cell r="D38">
            <v>0</v>
          </cell>
          <cell r="E38" t="str">
            <v xml:space="preserve"> </v>
          </cell>
        </row>
      </sheetData>
      <sheetData sheetId="5" refreshError="1"/>
      <sheetData sheetId="6" refreshError="1"/>
      <sheetData sheetId="7" refreshError="1">
        <row r="5">
          <cell r="E5" t="str">
            <v>zero zł 0/100</v>
          </cell>
        </row>
      </sheetData>
    </sheetDataSet>
  </externalBook>
</externalLink>
</file>

<file path=xl/tables/table1.xml><?xml version="1.0" encoding="utf-8"?>
<table xmlns="http://schemas.openxmlformats.org/spreadsheetml/2006/main" id="3" name="A.KryteriaFormalne3" displayName="A.KryteriaFormalne3" ref="A5:G15" totalsRowShown="0" headerRowDxfId="45" dataDxfId="44" tableBorderDxfId="43">
  <tableColumns count="7">
    <tableColumn id="1" name="Lp." dataDxfId="42"/>
    <tableColumn id="2" name="Nazwa kryterium" dataDxfId="41"/>
    <tableColumn id="3" name="Definicja kryterium (informacja o zasadach oceny)" dataDxfId="40"/>
    <tableColumn id="4" name="Tak" dataDxfId="39"/>
    <tableColumn id="5" name="Nie" dataDxfId="38"/>
    <tableColumn id="6" name="Nie dotyczy" dataDxfId="37"/>
    <tableColumn id="7" name="Tak Względne" dataDxfId="36">
      <calculatedColumnFormula>IF(OR(EXACT(A.KryteriaFormalne3[[#This Row],[Tak]],"X"),EXACT(A.KryteriaFormalne3[[#This Row],[Nie dotyczy]],"X")),"X","")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4" name="A.WynikOcFormalna8" displayName="A.WynikOcFormalna8" ref="D18:E19" totalsRowShown="0" headerRowDxfId="35" tableBorderDxfId="34">
  <tableColumns count="2">
    <tableColumn id="2" name="Pozytywny" dataDxfId="33">
      <calculatedColumnFormula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calculatedColumnFormula>
    </tableColumn>
    <tableColumn id="3" name="Negatywny " dataDxfId="32">
      <calculatedColumnFormula>IF((LEN(TRIM(CONCATENATE(E6,E7,E8,E9,E10,E11,E12,E13,E14,E15)))&gt;0),"X","")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B.KryteriaDopOgólne" displayName="B.KryteriaDopOgólne" ref="A5:G18" totalsRowShown="0" headerRowDxfId="30" headerRowBorderDxfId="29" tableBorderDxfId="28" totalsRowBorderDxfId="27">
  <tableColumns count="7">
    <tableColumn id="1" name="Lp." dataDxfId="26"/>
    <tableColumn id="2" name="Nazwa kryterium " dataDxfId="25"/>
    <tableColumn id="3" name="Definicja kryterium (informacja o zasadach oceny)" dataDxfId="24"/>
    <tableColumn id="4" name="Tak" dataDxfId="23"/>
    <tableColumn id="5" name="Nie" dataDxfId="22"/>
    <tableColumn id="6" name="Nie dotyczy" dataDxfId="21"/>
    <tableColumn id="7" name="Tak Względne" dataDxfId="20">
      <calculatedColumnFormula>IF(OR(EXACT(B.KryteriaDopOgólne[[#This Row],[Tak]],"X"),EXACT(B.KryteriaDopOgólne[[#This Row],[Nie dotyczy]],"X")),"X","")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6" name="B.WynikDopuszczenia" displayName="B.WynikDopuszczenia" ref="B33:E36" totalsRowShown="0" headerRowDxfId="19" dataDxfId="17" headerRowBorderDxfId="18" tableBorderDxfId="16" totalsRowBorderDxfId="15">
  <tableColumns count="4">
    <tableColumn id="1" name="Lp." dataDxfId="14"/>
    <tableColumn id="2" name="Wynik oceny dopuszczającej" dataDxfId="13"/>
    <tableColumn id="3" name="Tak" dataDxfId="12">
      <calculatedColumnFormula>IF((LEN(TRIM(CONCATENATE(D4,D5,D6,D7,D8,D9,D10,D11,D12,D13)))=10),"X","")</calculatedColumnFormula>
    </tableColumn>
    <tableColumn id="4" name="Nie" dataDxfId="1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B.KryteriaDopSektorowe" displayName="B.KryteriaDopSektorowe" ref="A24:G29" totalsRowShown="0" headerRowDxfId="10" dataDxfId="8" headerRowBorderDxfId="9" tableBorderDxfId="7">
  <tableColumns count="7">
    <tableColumn id="1" name="Lp." dataDxfId="6"/>
    <tableColumn id="2" name="Nazwa kryterium " dataDxfId="5"/>
    <tableColumn id="3" name="Definicja kryterium (informacja o zasadach oceny)" dataDxfId="4"/>
    <tableColumn id="4" name="Tak" dataDxfId="3"/>
    <tableColumn id="5" name="Nie" dataDxfId="2"/>
    <tableColumn id="6" name="Nie dotyczy" dataDxfId="1"/>
    <tableColumn id="7" name="Tak Względne" dataDxfId="0">
      <calculatedColumnFormula>IF(OR(EXACT(B.KryteriaDopSektorowe[[#This Row],[Tak]],"X"),EXACT(B.KryteriaDopSektorowe[[#This Row],[Nie dotyczy]],"X")),"X","")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I18"/>
  <sheetViews>
    <sheetView view="pageBreakPreview" zoomScale="75" zoomScaleNormal="100" zoomScaleSheetLayoutView="75" zoomScalePageLayoutView="42" workbookViewId="0">
      <selection activeCell="C14" sqref="C14"/>
    </sheetView>
  </sheetViews>
  <sheetFormatPr defaultRowHeight="12.75"/>
  <cols>
    <col min="1" max="1" width="45.140625" style="38" customWidth="1"/>
    <col min="2" max="2" width="31.140625" style="36" customWidth="1"/>
    <col min="3" max="3" width="36.42578125" style="36" customWidth="1"/>
    <col min="4" max="4" width="44.85546875" style="36" customWidth="1"/>
    <col min="5" max="5" width="22.85546875" style="36" customWidth="1"/>
    <col min="6" max="6" width="29.85546875" style="24" customWidth="1"/>
    <col min="7" max="7" width="26.7109375" style="24" customWidth="1"/>
    <col min="8" max="8" width="24.140625" style="24" customWidth="1"/>
    <col min="9" max="9" width="34.42578125" style="24" customWidth="1"/>
    <col min="10" max="16384" width="9.140625" style="24"/>
  </cols>
  <sheetData>
    <row r="7" spans="1:9" ht="45.75" customHeight="1">
      <c r="B7" s="163" t="s">
        <v>82</v>
      </c>
      <c r="C7" s="164"/>
      <c r="D7" s="164"/>
    </row>
    <row r="8" spans="1:9" s="3" customFormat="1" ht="39.75" customHeight="1">
      <c r="A8" s="1" t="s">
        <v>0</v>
      </c>
      <c r="B8" s="159" t="s">
        <v>1</v>
      </c>
      <c r="C8" s="159"/>
      <c r="D8" s="159"/>
      <c r="E8" s="159"/>
      <c r="F8" s="159"/>
      <c r="G8" s="2"/>
      <c r="H8" s="2"/>
      <c r="I8" s="2"/>
    </row>
    <row r="9" spans="1:9" s="3" customFormat="1" ht="44.25" customHeight="1">
      <c r="A9" s="4" t="s">
        <v>2</v>
      </c>
      <c r="B9" s="5" t="s">
        <v>3</v>
      </c>
      <c r="C9" s="6"/>
      <c r="D9" s="5"/>
      <c r="E9" s="5"/>
      <c r="F9" s="7"/>
      <c r="G9" s="7"/>
      <c r="H9" s="7"/>
      <c r="I9" s="7"/>
    </row>
    <row r="10" spans="1:9" s="3" customFormat="1" ht="42" customHeight="1">
      <c r="A10" s="4" t="s">
        <v>4</v>
      </c>
      <c r="B10" s="160" t="s">
        <v>5</v>
      </c>
      <c r="C10" s="161"/>
      <c r="D10" s="161"/>
      <c r="E10" s="161"/>
      <c r="F10" s="161"/>
      <c r="G10" s="8"/>
      <c r="H10" s="8"/>
      <c r="I10" s="8"/>
    </row>
    <row r="11" spans="1:9" s="3" customFormat="1" ht="36" customHeight="1">
      <c r="A11" s="4" t="s">
        <v>6</v>
      </c>
      <c r="B11" s="162" t="s">
        <v>95</v>
      </c>
      <c r="C11" s="162"/>
      <c r="D11" s="162"/>
      <c r="E11" s="162"/>
      <c r="F11" s="162"/>
      <c r="G11" s="8"/>
      <c r="H11" s="8"/>
      <c r="I11" s="8"/>
    </row>
    <row r="12" spans="1:9" s="3" customFormat="1" ht="36" customHeight="1">
      <c r="A12" s="9" t="s">
        <v>7</v>
      </c>
      <c r="B12" s="10" t="str">
        <f>[2]DaneAOC!B7</f>
        <v xml:space="preserve"> </v>
      </c>
      <c r="C12" s="6"/>
      <c r="D12" s="11"/>
      <c r="E12" s="11"/>
      <c r="F12" s="12"/>
      <c r="G12" s="12"/>
      <c r="H12" s="12"/>
      <c r="I12" s="12"/>
    </row>
    <row r="13" spans="1:9" s="17" customFormat="1" ht="38.25" customHeight="1">
      <c r="A13" s="9" t="s">
        <v>8</v>
      </c>
      <c r="B13" s="13" t="str">
        <f>[2]DaneAOC!B8</f>
        <v xml:space="preserve"> </v>
      </c>
      <c r="C13" s="14"/>
      <c r="D13" s="15"/>
      <c r="E13" s="15"/>
      <c r="F13" s="16"/>
      <c r="G13" s="16"/>
      <c r="H13" s="16"/>
      <c r="I13" s="16"/>
    </row>
    <row r="14" spans="1:9" ht="36" customHeight="1">
      <c r="A14" s="18" t="s">
        <v>9</v>
      </c>
      <c r="B14" s="19">
        <f>a1Wartość_całkowita_projektu</f>
        <v>0</v>
      </c>
      <c r="C14" s="20"/>
      <c r="D14" s="19"/>
      <c r="E14" s="21"/>
      <c r="F14" s="22"/>
      <c r="G14" s="22"/>
      <c r="H14" s="22"/>
      <c r="I14" s="23"/>
    </row>
    <row r="15" spans="1:9" ht="30" customHeight="1">
      <c r="A15" s="18" t="s">
        <v>10</v>
      </c>
      <c r="B15" s="19">
        <f>a2Koszty_kwalifikowalne</f>
        <v>0</v>
      </c>
      <c r="C15" s="20"/>
      <c r="D15" s="19"/>
      <c r="E15" s="25"/>
      <c r="F15" s="22"/>
      <c r="G15" s="22"/>
      <c r="H15" s="22"/>
      <c r="I15" s="23"/>
    </row>
    <row r="16" spans="1:9" ht="29.25" customHeight="1">
      <c r="A16" s="18" t="s">
        <v>11</v>
      </c>
      <c r="B16" s="19">
        <f>a3Wnioskowana_kwota_dofinansowania</f>
        <v>0</v>
      </c>
      <c r="C16" s="20"/>
      <c r="D16" s="19"/>
      <c r="E16" s="26"/>
      <c r="F16" s="27"/>
      <c r="G16" s="28"/>
      <c r="H16" s="29"/>
      <c r="I16" s="23"/>
    </row>
    <row r="17" spans="1:9" ht="30.75" customHeight="1">
      <c r="A17" s="30" t="s">
        <v>12</v>
      </c>
      <c r="B17" s="19">
        <f>a4w_tym_EFRR</f>
        <v>0</v>
      </c>
      <c r="C17" s="20"/>
      <c r="D17" s="19"/>
      <c r="E17" s="26"/>
      <c r="F17" s="27"/>
      <c r="G17" s="28"/>
      <c r="H17" s="29"/>
      <c r="I17" s="23"/>
    </row>
    <row r="18" spans="1:9" s="36" customFormat="1" ht="35.25" customHeight="1">
      <c r="A18" s="31" t="s">
        <v>13</v>
      </c>
      <c r="B18" s="32" t="str">
        <f>[2]DaneAOC!B6</f>
        <v xml:space="preserve"> </v>
      </c>
      <c r="C18" s="33"/>
      <c r="D18" s="34"/>
      <c r="E18" s="33"/>
      <c r="F18" s="35"/>
      <c r="H18" s="37"/>
      <c r="I18" s="37"/>
    </row>
  </sheetData>
  <sheetProtection formatCells="0" formatColumns="0" formatRows="0" autoFilter="0"/>
  <protectedRanges>
    <protectedRange sqref="A13:B16 D13:I16 A18:F18 H18:I18" name="Rozstęp1_1"/>
    <protectedRange sqref="A17:B17 D17:I17" name="Rozstęp1_1_1"/>
  </protectedRanges>
  <mergeCells count="4">
    <mergeCell ref="B8:F8"/>
    <mergeCell ref="B10:F10"/>
    <mergeCell ref="B11:F11"/>
    <mergeCell ref="B7:D7"/>
  </mergeCells>
  <printOptions horizontalCentered="1"/>
  <pageMargins left="0.15748031496062992" right="0.19685039370078741" top="0.39370078740157483" bottom="0.35433070866141736" header="0.31496062992125984" footer="0.31496062992125984"/>
  <pageSetup paperSize="9" scale="68" orientation="landscape" r:id="rId1"/>
  <headerFooter>
    <oddFooter xml:space="preserve">&amp;C&amp;"-,Standardowy"Strona &amp;P z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view="pageBreakPreview" zoomScale="75" zoomScaleNormal="100" zoomScaleSheetLayoutView="75" workbookViewId="0">
      <selection activeCell="B1" sqref="B1"/>
    </sheetView>
  </sheetViews>
  <sheetFormatPr defaultRowHeight="12.75"/>
  <cols>
    <col min="1" max="1" width="9" style="50" customWidth="1"/>
    <col min="2" max="2" width="53.5703125" style="78" customWidth="1"/>
    <col min="3" max="3" width="81.85546875" style="78" customWidth="1"/>
    <col min="4" max="4" width="9.85546875" style="50" customWidth="1"/>
    <col min="5" max="5" width="10.42578125" style="50" customWidth="1"/>
    <col min="6" max="6" width="14.85546875" style="50" customWidth="1"/>
    <col min="7" max="7" width="14.42578125" style="49" hidden="1" customWidth="1"/>
    <col min="8" max="13" width="9.140625" style="50" hidden="1" customWidth="1"/>
    <col min="14" max="14" width="0" style="50" hidden="1" customWidth="1"/>
    <col min="15" max="16384" width="9.140625" style="50"/>
  </cols>
  <sheetData>
    <row r="1" spans="1:13" s="39" customFormat="1">
      <c r="B1" s="40" t="str">
        <f>[2]NagAOC!A18</f>
        <v>Numer ewidencyjny wniosku:</v>
      </c>
      <c r="C1" s="41" t="str">
        <f>[2]NagAOC!B18</f>
        <v xml:space="preserve"> </v>
      </c>
      <c r="G1" s="42"/>
    </row>
    <row r="2" spans="1:13" s="39" customFormat="1">
      <c r="B2" s="43"/>
      <c r="C2" s="44"/>
      <c r="G2" s="42"/>
    </row>
    <row r="3" spans="1:13" ht="15.75">
      <c r="A3" s="45" t="s">
        <v>17</v>
      </c>
      <c r="B3" s="46"/>
      <c r="C3" s="47"/>
      <c r="D3" s="48"/>
      <c r="E3" s="48"/>
      <c r="F3" s="48"/>
    </row>
    <row r="4" spans="1:13" ht="15.75">
      <c r="A4" s="51" t="s">
        <v>18</v>
      </c>
      <c r="B4" s="52"/>
      <c r="C4" s="52"/>
      <c r="D4" s="53"/>
      <c r="E4" s="53"/>
      <c r="F4" s="53"/>
    </row>
    <row r="5" spans="1:13" ht="16.5" thickBot="1">
      <c r="A5" s="54" t="s">
        <v>14</v>
      </c>
      <c r="B5" s="55" t="s">
        <v>15</v>
      </c>
      <c r="C5" s="55" t="s">
        <v>16</v>
      </c>
      <c r="D5" s="56" t="s">
        <v>19</v>
      </c>
      <c r="E5" s="56" t="s">
        <v>20</v>
      </c>
      <c r="F5" s="57" t="s">
        <v>21</v>
      </c>
      <c r="G5" s="58" t="s">
        <v>22</v>
      </c>
    </row>
    <row r="6" spans="1:13" ht="75" customHeight="1">
      <c r="A6" s="59">
        <v>1</v>
      </c>
      <c r="B6" s="60" t="s">
        <v>99</v>
      </c>
      <c r="C6" s="60" t="s">
        <v>23</v>
      </c>
      <c r="D6" s="61"/>
      <c r="E6" s="61"/>
      <c r="F6" s="62"/>
      <c r="G6" s="63" t="str">
        <f>IF(OR(EXACT(A.KryteriaFormalne3[[#This Row],[Tak]],"X"),EXACT(A.KryteriaFormalne3[[#This Row],[Nie dotyczy]],"X")),"X","")</f>
        <v/>
      </c>
      <c r="H6" s="64" t="str">
        <f>IF(AND(EXACT(A.KryteriaFormalne3[[#This Row],[Nie]],""),EXACT(A.KryteriaFormalne3[[#This Row],[Nie dotyczy]],"")),"X","")</f>
        <v>X</v>
      </c>
      <c r="I6" s="65"/>
      <c r="J6" s="50" t="str">
        <f>IF(AND(EXACT(A.KryteriaFormalne3[[#This Row],[Tak]],""),EXACT(A.KryteriaFormalne3[[#This Row],[Nie dotyczy]],"")),"X","")</f>
        <v>X</v>
      </c>
      <c r="K6" s="65"/>
      <c r="L6" s="50" t="str">
        <f>IF(AND(EXACT(A.KryteriaFormalne3[[#This Row],[Tak]],""),EXACT(A.KryteriaFormalne3[[#This Row],[Nie]],"")),"X","")</f>
        <v>X</v>
      </c>
      <c r="M6" s="65"/>
    </row>
    <row r="7" spans="1:13" ht="52.5" customHeight="1">
      <c r="A7" s="59">
        <v>2</v>
      </c>
      <c r="B7" s="60" t="s">
        <v>24</v>
      </c>
      <c r="C7" s="60" t="s">
        <v>25</v>
      </c>
      <c r="D7" s="61"/>
      <c r="E7" s="61"/>
      <c r="F7" s="62"/>
      <c r="G7" s="63" t="str">
        <f>IF(OR(EXACT(A.KryteriaFormalne3[[#This Row],[Tak]],"X"),EXACT(A.KryteriaFormalne3[[#This Row],[Nie dotyczy]],"X")),"X","")</f>
        <v/>
      </c>
      <c r="H7" s="64" t="str">
        <f>IF(AND(EXACT(A.KryteriaFormalne3[[#This Row],[Nie]],""),EXACT(A.KryteriaFormalne3[[#This Row],[Nie dotyczy]],"")),"X","")</f>
        <v>X</v>
      </c>
      <c r="I7" s="65"/>
      <c r="J7" s="50" t="str">
        <f>IF(AND(EXACT(A.KryteriaFormalne3[[#This Row],[Tak]],""),EXACT(A.KryteriaFormalne3[[#This Row],[Nie dotyczy]],"")),"X","")</f>
        <v>X</v>
      </c>
      <c r="K7" s="65"/>
      <c r="L7" s="50" t="str">
        <f>IF(AND(EXACT(A.KryteriaFormalne3[[#This Row],[Tak]],""),EXACT(A.KryteriaFormalne3[[#This Row],[Nie]],"")),"X","")</f>
        <v>X</v>
      </c>
      <c r="M7" s="65"/>
    </row>
    <row r="8" spans="1:13" ht="313.5" customHeight="1">
      <c r="A8" s="59">
        <v>3</v>
      </c>
      <c r="B8" s="60" t="s">
        <v>26</v>
      </c>
      <c r="C8" s="60" t="s">
        <v>100</v>
      </c>
      <c r="D8" s="61"/>
      <c r="E8" s="61"/>
      <c r="F8" s="62"/>
      <c r="G8" s="63" t="str">
        <f>IF(OR(EXACT(A.KryteriaFormalne3[[#This Row],[Tak]],"X"),EXACT(A.KryteriaFormalne3[[#This Row],[Nie dotyczy]],"X")),"X","")</f>
        <v/>
      </c>
      <c r="H8" s="64" t="str">
        <f>IF(AND(EXACT(A.KryteriaFormalne3[[#This Row],[Nie]],""),EXACT(A.KryteriaFormalne3[[#This Row],[Nie dotyczy]],"")),"X","")</f>
        <v>X</v>
      </c>
      <c r="I8" s="65"/>
      <c r="J8" s="50" t="str">
        <f>IF(AND(EXACT(A.KryteriaFormalne3[[#This Row],[Tak]],""),EXACT(A.KryteriaFormalne3[[#This Row],[Nie dotyczy]],"")),"X","")</f>
        <v>X</v>
      </c>
      <c r="K8" s="65"/>
      <c r="L8" s="50" t="str">
        <f>IF(AND(EXACT(A.KryteriaFormalne3[[#This Row],[Tak]],""),EXACT(A.KryteriaFormalne3[[#This Row],[Nie]],"")),"X","")</f>
        <v>X</v>
      </c>
      <c r="M8" s="65"/>
    </row>
    <row r="9" spans="1:13" ht="85.5" customHeight="1">
      <c r="A9" s="59">
        <v>4</v>
      </c>
      <c r="B9" s="60" t="s">
        <v>27</v>
      </c>
      <c r="C9" s="60" t="s">
        <v>28</v>
      </c>
      <c r="D9" s="61"/>
      <c r="E9" s="61"/>
      <c r="F9" s="66"/>
      <c r="G9" s="63" t="str">
        <f>IF(OR(EXACT(A.KryteriaFormalne3[[#This Row],[Tak]],"X"),EXACT(A.KryteriaFormalne3[[#This Row],[Nie dotyczy]],"X")),"X","")</f>
        <v/>
      </c>
      <c r="H9" s="64" t="str">
        <f>IF(AND(EXACT(A.KryteriaFormalne3[[#This Row],[Nie]],""),EXACT(A.KryteriaFormalne3[[#This Row],[Nie dotyczy]],"")),"X","")</f>
        <v>X</v>
      </c>
      <c r="I9" s="65"/>
      <c r="J9" s="50" t="str">
        <f>IF(AND(EXACT(A.KryteriaFormalne3[[#This Row],[Tak]],""),EXACT(A.KryteriaFormalne3[[#This Row],[Nie dotyczy]],"")),"X","")</f>
        <v>X</v>
      </c>
      <c r="K9" s="65"/>
      <c r="L9" s="50" t="str">
        <f>IF(AND(EXACT(A.KryteriaFormalne3[[#This Row],[Tak]],""),EXACT(A.KryteriaFormalne3[[#This Row],[Nie]],"")),"X","")</f>
        <v>X</v>
      </c>
      <c r="M9" s="65"/>
    </row>
    <row r="10" spans="1:13" ht="132" customHeight="1">
      <c r="A10" s="59">
        <v>5</v>
      </c>
      <c r="B10" s="60" t="s">
        <v>29</v>
      </c>
      <c r="C10" s="60" t="s">
        <v>30</v>
      </c>
      <c r="D10" s="61"/>
      <c r="E10" s="61"/>
      <c r="F10" s="67"/>
      <c r="G10" s="63" t="str">
        <f>IF(OR(EXACT(A.KryteriaFormalne3[[#This Row],[Tak]],"X"),EXACT(A.KryteriaFormalne3[[#This Row],[Nie dotyczy]],"X")),"X","")</f>
        <v/>
      </c>
      <c r="H10" s="64" t="str">
        <f>IF(AND(EXACT(A.KryteriaFormalne3[[#This Row],[Nie]],""),EXACT(A.KryteriaFormalne3[[#This Row],[Nie dotyczy]],"")),"X","")</f>
        <v>X</v>
      </c>
      <c r="I10" s="65"/>
      <c r="J10" s="50" t="str">
        <f>IF(AND(EXACT(A.KryteriaFormalne3[[#This Row],[Tak]],""),EXACT(A.KryteriaFormalne3[[#This Row],[Nie dotyczy]],"")),"X","")</f>
        <v>X</v>
      </c>
      <c r="K10" s="65"/>
      <c r="L10" s="50" t="str">
        <f>IF(AND(EXACT(A.KryteriaFormalne3[[#This Row],[Tak]],""),EXACT(A.KryteriaFormalne3[[#This Row],[Nie]],"")),"X","")</f>
        <v>X</v>
      </c>
      <c r="M10" s="65"/>
    </row>
    <row r="11" spans="1:13" ht="63">
      <c r="A11" s="59">
        <v>6</v>
      </c>
      <c r="B11" s="60" t="s">
        <v>31</v>
      </c>
      <c r="C11" s="60" t="s">
        <v>32</v>
      </c>
      <c r="D11" s="61"/>
      <c r="E11" s="61"/>
      <c r="F11" s="62"/>
      <c r="G11" s="63" t="str">
        <f>IF(OR(EXACT(A.KryteriaFormalne3[[#This Row],[Tak]],"X"),EXACT(A.KryteriaFormalne3[[#This Row],[Nie dotyczy]],"X")),"X","")</f>
        <v/>
      </c>
      <c r="H11" s="64" t="str">
        <f>IF(AND(EXACT(A.KryteriaFormalne3[[#This Row],[Nie]],""),EXACT(A.KryteriaFormalne3[[#This Row],[Nie dotyczy]],"")),"X","")</f>
        <v>X</v>
      </c>
      <c r="I11" s="65"/>
      <c r="J11" s="50" t="str">
        <f>IF(AND(EXACT(A.KryteriaFormalne3[[#This Row],[Tak]],""),EXACT(A.KryteriaFormalne3[[#This Row],[Nie dotyczy]],"")),"X","")</f>
        <v>X</v>
      </c>
      <c r="K11" s="65"/>
      <c r="L11" s="50" t="str">
        <f>IF(AND(EXACT(A.KryteriaFormalne3[[#This Row],[Tak]],""),EXACT(A.KryteriaFormalne3[[#This Row],[Nie]],"")),"X","")</f>
        <v>X</v>
      </c>
      <c r="M11" s="65"/>
    </row>
    <row r="12" spans="1:13" ht="78.75">
      <c r="A12" s="59">
        <v>7</v>
      </c>
      <c r="B12" s="60" t="s">
        <v>101</v>
      </c>
      <c r="C12" s="60" t="s">
        <v>33</v>
      </c>
      <c r="D12" s="61"/>
      <c r="E12" s="61"/>
      <c r="F12" s="62"/>
      <c r="G12" s="63" t="str">
        <f>IF(OR(EXACT(A.KryteriaFormalne3[[#This Row],[Tak]],"X"),EXACT(A.KryteriaFormalne3[[#This Row],[Nie dotyczy]],"X")),"X","")</f>
        <v/>
      </c>
      <c r="H12" s="64" t="str">
        <f>IF(AND(EXACT(A.KryteriaFormalne3[[#This Row],[Nie]],""),EXACT(A.KryteriaFormalne3[[#This Row],[Nie dotyczy]],"")),"X","")</f>
        <v>X</v>
      </c>
      <c r="I12" s="65"/>
      <c r="J12" s="50" t="str">
        <f>IF(AND(EXACT(A.KryteriaFormalne3[[#This Row],[Tak]],""),EXACT(A.KryteriaFormalne3[[#This Row],[Nie dotyczy]],"")),"X","")</f>
        <v>X</v>
      </c>
      <c r="K12" s="65"/>
      <c r="L12" s="50" t="str">
        <f>IF(AND(EXACT(A.KryteriaFormalne3[[#This Row],[Tak]],""),EXACT(A.KryteriaFormalne3[[#This Row],[Nie]],"")),"X","")</f>
        <v>X</v>
      </c>
      <c r="M12" s="65"/>
    </row>
    <row r="13" spans="1:13" ht="68.25" customHeight="1">
      <c r="A13" s="59">
        <v>8</v>
      </c>
      <c r="B13" s="60" t="s">
        <v>34</v>
      </c>
      <c r="C13" s="60" t="s">
        <v>35</v>
      </c>
      <c r="D13" s="61"/>
      <c r="E13" s="61"/>
      <c r="F13" s="67"/>
      <c r="G13" s="63" t="str">
        <f>IF(OR(EXACT(A.KryteriaFormalne3[[#This Row],[Tak]],"X"),EXACT(A.KryteriaFormalne3[[#This Row],[Nie dotyczy]],"X")),"X","")</f>
        <v/>
      </c>
      <c r="H13" s="64" t="str">
        <f>IF(AND(EXACT(A.KryteriaFormalne3[[#This Row],[Nie]],""),EXACT(A.KryteriaFormalne3[[#This Row],[Nie dotyczy]],"")),"X","")</f>
        <v>X</v>
      </c>
      <c r="I13" s="65"/>
      <c r="J13" s="50" t="str">
        <f>IF(AND(EXACT(A.KryteriaFormalne3[[#This Row],[Tak]],""),EXACT(A.KryteriaFormalne3[[#This Row],[Nie dotyczy]],"")),"X","")</f>
        <v>X</v>
      </c>
      <c r="K13" s="65"/>
      <c r="L13" s="50" t="str">
        <f>IF(AND(EXACT(A.KryteriaFormalne3[[#This Row],[Tak]],""),EXACT(A.KryteriaFormalne3[[#This Row],[Nie]],"")),"X","")</f>
        <v>X</v>
      </c>
      <c r="M13" s="65"/>
    </row>
    <row r="14" spans="1:13" ht="85.5" customHeight="1">
      <c r="A14" s="59">
        <v>9</v>
      </c>
      <c r="B14" s="60" t="s">
        <v>36</v>
      </c>
      <c r="C14" s="60" t="s">
        <v>37</v>
      </c>
      <c r="D14" s="61"/>
      <c r="E14" s="61"/>
      <c r="F14" s="67"/>
      <c r="G14" s="63" t="str">
        <f>IF(OR(EXACT(A.KryteriaFormalne3[[#This Row],[Tak]],"X"),EXACT(A.KryteriaFormalne3[[#This Row],[Nie dotyczy]],"X")),"X","")</f>
        <v/>
      </c>
      <c r="H14" s="64" t="str">
        <f>IF(AND(EXACT(A.KryteriaFormalne3[[#This Row],[Nie]],""),EXACT(A.KryteriaFormalne3[[#This Row],[Nie dotyczy]],"")),"X","")</f>
        <v>X</v>
      </c>
      <c r="I14" s="65"/>
      <c r="J14" s="50" t="str">
        <f>IF(AND(EXACT(A.KryteriaFormalne3[[#This Row],[Tak]],""),EXACT(A.KryteriaFormalne3[[#This Row],[Nie dotyczy]],"")),"X","")</f>
        <v>X</v>
      </c>
      <c r="K14" s="65"/>
      <c r="L14" s="50" t="str">
        <f>IF(AND(EXACT(A.KryteriaFormalne3[[#This Row],[Tak]],""),EXACT(A.KryteriaFormalne3[[#This Row],[Nie]],"")),"X","")</f>
        <v>X</v>
      </c>
      <c r="M14" s="65"/>
    </row>
    <row r="15" spans="1:13" ht="96.75" customHeight="1">
      <c r="A15" s="59">
        <v>10</v>
      </c>
      <c r="B15" s="60" t="s">
        <v>104</v>
      </c>
      <c r="C15" s="60" t="s">
        <v>38</v>
      </c>
      <c r="D15" s="61"/>
      <c r="E15" s="61"/>
      <c r="F15" s="67"/>
      <c r="G15" s="63" t="str">
        <f>IF(OR(EXACT(A.KryteriaFormalne3[[#This Row],[Tak]],"X"),EXACT(A.KryteriaFormalne3[[#This Row],[Nie dotyczy]],"X")),"X","")</f>
        <v/>
      </c>
      <c r="H15" s="64" t="str">
        <f>IF(AND(EXACT(A.KryteriaFormalne3[[#This Row],[Nie]],""),EXACT(A.KryteriaFormalne3[[#This Row],[Nie dotyczy]],"")),"X","")</f>
        <v>X</v>
      </c>
      <c r="I15" s="65"/>
      <c r="J15" s="50" t="str">
        <f>IF(AND(EXACT(A.KryteriaFormalne3[[#This Row],[Tak]],""),EXACT(A.KryteriaFormalne3[[#This Row],[Nie dotyczy]],"")),"X","")</f>
        <v>X</v>
      </c>
      <c r="K15" s="65"/>
      <c r="L15" s="50" t="str">
        <f>IF(AND(EXACT(A.KryteriaFormalne3[[#This Row],[Tak]],""),EXACT(A.KryteriaFormalne3[[#This Row],[Nie]],"")),"X","")</f>
        <v>X</v>
      </c>
      <c r="M15" s="65"/>
    </row>
    <row r="16" spans="1:13" ht="15.75">
      <c r="A16" s="68"/>
      <c r="B16" s="69"/>
      <c r="C16" s="69"/>
      <c r="D16" s="61"/>
      <c r="E16" s="61"/>
      <c r="F16" s="61"/>
      <c r="H16" s="64"/>
      <c r="I16" s="65"/>
      <c r="K16" s="65"/>
      <c r="M16" s="65"/>
    </row>
    <row r="17" spans="1:7" s="53" customFormat="1" ht="15.75">
      <c r="A17" s="165" t="s">
        <v>39</v>
      </c>
      <c r="B17" s="166"/>
      <c r="C17" s="70" t="s">
        <v>40</v>
      </c>
      <c r="D17" s="71"/>
      <c r="E17" s="71"/>
      <c r="G17" s="72"/>
    </row>
    <row r="18" spans="1:7" s="53" customFormat="1" ht="19.5" customHeight="1" thickBot="1">
      <c r="B18" s="73"/>
      <c r="D18" s="74" t="s">
        <v>41</v>
      </c>
      <c r="E18" s="75" t="s">
        <v>42</v>
      </c>
      <c r="G18" s="72"/>
    </row>
    <row r="19" spans="1:7" s="53" customFormat="1" ht="15.75">
      <c r="B19" s="73"/>
      <c r="C19" s="72"/>
      <c r="D19" s="76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f>
        <v xml:space="preserve"> </v>
      </c>
      <c r="E19" s="77" t="str">
        <f>IF((LEN(TRIM(CONCATENATE(E6,E7,E8,E9,E10,E11,E12,E13,E14,E15)))&gt;0),"X","")</f>
        <v/>
      </c>
      <c r="G19" s="72"/>
    </row>
    <row r="20" spans="1:7" ht="15.75">
      <c r="A20" s="53"/>
      <c r="C20" s="138" t="s">
        <v>78</v>
      </c>
      <c r="D20" s="53"/>
      <c r="E20" s="53"/>
      <c r="F20" s="53"/>
    </row>
    <row r="21" spans="1:7" ht="15.75">
      <c r="A21" s="53"/>
      <c r="B21" s="53" t="s">
        <v>77</v>
      </c>
      <c r="C21" s="138" t="s">
        <v>79</v>
      </c>
      <c r="D21" s="53"/>
      <c r="E21" s="53"/>
      <c r="F21" s="53"/>
    </row>
  </sheetData>
  <protectedRanges>
    <protectedRange sqref="D18:E18" name="Zakres9"/>
  </protectedRanges>
  <mergeCells count="1">
    <mergeCell ref="A17:B17"/>
  </mergeCells>
  <conditionalFormatting sqref="C19">
    <cfRule type="notContainsBlanks" dxfId="46" priority="1">
      <formula>LEN(TRIM(C19))&gt;0</formula>
    </cfRule>
  </conditionalFormatting>
  <dataValidations count="30">
    <dataValidation type="list" allowBlank="1" showInputMessage="1" showErrorMessage="1" sqref="F15:F16">
      <formula1>$L$15:$M$15</formula1>
    </dataValidation>
    <dataValidation type="list" allowBlank="1" showInputMessage="1" showErrorMessage="1" errorTitle="poprawne zaznaczenie" error="X (dużą literą)" sqref="D6">
      <formula1>$H$6:$I$6</formula1>
    </dataValidation>
    <dataValidation type="list" allowBlank="1" showInputMessage="1" showErrorMessage="1" sqref="E6">
      <formula1>$J$6:$K$6</formula1>
    </dataValidation>
    <dataValidation type="list" allowBlank="1" showInputMessage="1" showErrorMessage="1" sqref="F6">
      <formula1>$L$6:$M$6</formula1>
    </dataValidation>
    <dataValidation type="list" allowBlank="1" showInputMessage="1" showErrorMessage="1" sqref="D7">
      <formula1>$H$7:$I$7</formula1>
    </dataValidation>
    <dataValidation type="list" allowBlank="1" showInputMessage="1" showErrorMessage="1" sqref="E7">
      <formula1>$J$7:$K$7</formula1>
    </dataValidation>
    <dataValidation type="list" allowBlank="1" showInputMessage="1" showErrorMessage="1" sqref="F7">
      <formula1>$L$7:$M$7</formula1>
    </dataValidation>
    <dataValidation type="list" allowBlank="1" showInputMessage="1" showErrorMessage="1" sqref="D8">
      <formula1>$H$8:$I$8</formula1>
    </dataValidation>
    <dataValidation type="list" allowBlank="1" showInputMessage="1" showErrorMessage="1" sqref="E8">
      <formula1>$J$8:$K$8</formula1>
    </dataValidation>
    <dataValidation type="list" allowBlank="1" showInputMessage="1" showErrorMessage="1" sqref="F8">
      <formula1>$L$8:$M$8</formula1>
    </dataValidation>
    <dataValidation type="list" allowBlank="1" showInputMessage="1" showErrorMessage="1" sqref="D9">
      <formula1>$H$9:$I$9</formula1>
    </dataValidation>
    <dataValidation type="list" allowBlank="1" showInputMessage="1" showErrorMessage="1" sqref="E9">
      <formula1>$J$9:$K$9</formula1>
    </dataValidation>
    <dataValidation type="list" allowBlank="1" showInputMessage="1" showErrorMessage="1" sqref="F9">
      <formula1>$L$9:$M$9</formula1>
    </dataValidation>
    <dataValidation type="list" allowBlank="1" showInputMessage="1" showErrorMessage="1" sqref="D10">
      <formula1>$H$10:$I$10</formula1>
    </dataValidation>
    <dataValidation type="list" allowBlank="1" showInputMessage="1" showErrorMessage="1" sqref="E10">
      <formula1>$J$10:$K$10</formula1>
    </dataValidation>
    <dataValidation type="list" allowBlank="1" showInputMessage="1" showErrorMessage="1" sqref="F10">
      <formula1>$L$10:$M$10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E11">
      <formula1>$J$11:$K$11</formula1>
    </dataValidation>
    <dataValidation type="list" allowBlank="1" showInputMessage="1" showErrorMessage="1" sqref="F11">
      <formula1>$L$11:$M$11</formula1>
    </dataValidation>
    <dataValidation type="list" allowBlank="1" showInputMessage="1" showErrorMessage="1" sqref="D12">
      <formula1>$H$12:$I$12</formula1>
    </dataValidation>
    <dataValidation type="list" allowBlank="1" showInputMessage="1" showErrorMessage="1" sqref="E12">
      <formula1>$J$12:$K$12</formula1>
    </dataValidation>
    <dataValidation type="list" allowBlank="1" showInputMessage="1" showErrorMessage="1" sqref="F12">
      <formula1>$L$12:$M$12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E13">
      <formula1>$J$13:$K$13</formula1>
    </dataValidation>
    <dataValidation type="list" allowBlank="1" showInputMessage="1" showErrorMessage="1" sqref="F13">
      <formula1>$L$13:$M$13</formula1>
    </dataValidation>
    <dataValidation type="list" allowBlank="1" showInputMessage="1" showErrorMessage="1" sqref="D14">
      <formula1>$H$14:$I$14</formula1>
    </dataValidation>
    <dataValidation type="list" allowBlank="1" showInputMessage="1" showErrorMessage="1" sqref="E14">
      <formula1>$J$14:$K$14</formula1>
    </dataValidation>
    <dataValidation type="list" allowBlank="1" showInputMessage="1" showErrorMessage="1" sqref="F14">
      <formula1>$L$14:$M$14</formula1>
    </dataValidation>
    <dataValidation type="list" allowBlank="1" showInputMessage="1" showErrorMessage="1" sqref="D15:D16">
      <formula1>$H$15:$I$15</formula1>
    </dataValidation>
    <dataValidation type="list" allowBlank="1" showInputMessage="1" showErrorMessage="1" sqref="E15:E16">
      <formula1>$J$15:$K$15</formula1>
    </dataValidation>
  </dataValidations>
  <pageMargins left="0.23622047244094491" right="0.23622047244094491" top="0.39370078740157483" bottom="0.74803149606299213" header="0.31496062992125984" footer="0.31496062992125984"/>
  <pageSetup paperSize="9" scale="79" fitToHeight="0" orientation="landscape" r:id="rId1"/>
  <headerFooter>
    <oddFooter xml:space="preserve">&amp;C&amp;"-,Standardowy"Strona &amp;P z &amp;N&amp;"Arial,Normalny"
</oddFooter>
  </headerFooter>
  <rowBreaks count="1" manualBreakCount="1">
    <brk id="9" max="5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0"/>
  <sheetViews>
    <sheetView tabSelected="1" view="pageBreakPreview" topLeftCell="A25" zoomScaleNormal="100" zoomScaleSheetLayoutView="100" workbookViewId="0">
      <selection activeCell="A19" sqref="A19"/>
    </sheetView>
  </sheetViews>
  <sheetFormatPr defaultRowHeight="12.75"/>
  <cols>
    <col min="1" max="1" width="9.140625" style="79"/>
    <col min="2" max="2" width="29.5703125" style="50" customWidth="1"/>
    <col min="3" max="3" width="112.7109375" style="50" customWidth="1"/>
    <col min="4" max="5" width="9.42578125" style="50" customWidth="1"/>
    <col min="6" max="6" width="14.85546875" style="50" customWidth="1"/>
    <col min="7" max="7" width="16.28515625" style="50" hidden="1" customWidth="1"/>
    <col min="8" max="14" width="9.140625" style="50" hidden="1" customWidth="1"/>
    <col min="15" max="16384" width="9.140625" style="50"/>
  </cols>
  <sheetData>
    <row r="1" spans="1:14">
      <c r="B1" s="80" t="str">
        <f>NagAOC!A18</f>
        <v>Numer ewidencyjny wniosku:</v>
      </c>
      <c r="C1" s="80" t="str">
        <f>NagAOC!B18</f>
        <v xml:space="preserve"> </v>
      </c>
    </row>
    <row r="2" spans="1:14">
      <c r="B2" s="80"/>
      <c r="C2" s="81"/>
    </row>
    <row r="3" spans="1:14" ht="15.75">
      <c r="A3" s="82" t="s">
        <v>43</v>
      </c>
      <c r="B3" s="53"/>
      <c r="C3" s="53"/>
      <c r="D3" s="53"/>
      <c r="E3" s="53"/>
      <c r="F3" s="53"/>
      <c r="G3" s="53"/>
    </row>
    <row r="4" spans="1:14" ht="15.75">
      <c r="A4" s="83" t="s">
        <v>18</v>
      </c>
      <c r="B4" s="53"/>
      <c r="C4" s="53"/>
      <c r="D4" s="53"/>
      <c r="E4" s="53"/>
      <c r="F4" s="53"/>
      <c r="G4" s="53"/>
    </row>
    <row r="5" spans="1:14" ht="13.5" thickBot="1">
      <c r="A5" s="84" t="s">
        <v>14</v>
      </c>
      <c r="B5" s="85" t="s">
        <v>44</v>
      </c>
      <c r="C5" s="85" t="s">
        <v>16</v>
      </c>
      <c r="D5" s="85" t="s">
        <v>19</v>
      </c>
      <c r="E5" s="85" t="s">
        <v>20</v>
      </c>
      <c r="F5" s="86" t="s">
        <v>21</v>
      </c>
      <c r="G5" s="87" t="s">
        <v>22</v>
      </c>
    </row>
    <row r="6" spans="1:14" ht="54.75" customHeight="1">
      <c r="A6" s="88">
        <v>1</v>
      </c>
      <c r="B6" s="89" t="s">
        <v>45</v>
      </c>
      <c r="C6" s="90" t="s">
        <v>46</v>
      </c>
      <c r="D6" s="91"/>
      <c r="E6" s="92"/>
      <c r="F6" s="92"/>
      <c r="G6" s="93" t="str">
        <f>IF(OR(EXACT(B.KryteriaDopOgólne[[#This Row],[Tak]],"X"),EXACT(B.KryteriaDopOgólne[[#This Row],[Nie dotyczy]],"X")),"X","")</f>
        <v/>
      </c>
      <c r="I6" s="64" t="str">
        <f>IF(AND(EXACT(B.KryteriaDopOgólne[[#This Row],[Nie]],""),EXACT(B.KryteriaDopOgólne[[#This Row],[Nie dotyczy]],"")),"X","")</f>
        <v>X</v>
      </c>
      <c r="J6" s="64"/>
      <c r="K6" s="50" t="str">
        <f>IF(AND(EXACT(B.KryteriaDopOgólne[[#This Row],[Tak]],""),EXACT(B.KryteriaDopOgólne[[#This Row],[Nie dotyczy]],"")),"X","")</f>
        <v>X</v>
      </c>
      <c r="L6" s="65"/>
      <c r="M6" s="50" t="str">
        <f>IF(AND(EXACT(B.KryteriaDopOgólne[[#This Row],[Tak]],""),EXACT(B.KryteriaDopOgólne[[#This Row],[Nie]],"")),"X","")</f>
        <v>X</v>
      </c>
      <c r="N6" s="65"/>
    </row>
    <row r="7" spans="1:14" ht="149.25" customHeight="1">
      <c r="A7" s="94">
        <v>2</v>
      </c>
      <c r="B7" s="158" t="s">
        <v>47</v>
      </c>
      <c r="C7" s="158" t="s">
        <v>103</v>
      </c>
      <c r="D7" s="97"/>
      <c r="E7" s="98"/>
      <c r="F7" s="98" t="s">
        <v>48</v>
      </c>
      <c r="G7" s="99" t="str">
        <f>IF(OR(EXACT(B.KryteriaDopOgólne[[#This Row],[Tak]],"X"),EXACT(B.KryteriaDopOgólne[[#This Row],[Nie dotyczy]],"X")),"X","")</f>
        <v/>
      </c>
      <c r="I7" s="64" t="str">
        <f>IF(AND(EXACT(B.KryteriaDopOgólne[[#This Row],[Nie]],""),EXACT(B.KryteriaDopOgólne[[#This Row],[Nie dotyczy]],"")),"X","")</f>
        <v>X</v>
      </c>
      <c r="J7" s="65"/>
      <c r="K7" s="50" t="str">
        <f>IF(AND(EXACT(B.KryteriaDopOgólne[[#This Row],[Tak]],""),EXACT(B.KryteriaDopOgólne[[#This Row],[Nie dotyczy]],"")),"X","")</f>
        <v>X</v>
      </c>
      <c r="L7" s="65"/>
      <c r="M7" s="50" t="str">
        <f>IF(AND(EXACT(B.KryteriaDopOgólne[[#This Row],[Tak]],""),EXACT(B.KryteriaDopOgólne[[#This Row],[Nie]],"")),"X","")</f>
        <v>X</v>
      </c>
      <c r="N7" s="65"/>
    </row>
    <row r="8" spans="1:14" ht="186.75" customHeight="1">
      <c r="A8" s="94">
        <v>3</v>
      </c>
      <c r="B8" s="95" t="s">
        <v>49</v>
      </c>
      <c r="C8" s="158" t="s">
        <v>50</v>
      </c>
      <c r="D8" s="97"/>
      <c r="E8" s="98"/>
      <c r="F8" s="98"/>
      <c r="G8" s="99" t="str">
        <f>IF(OR(EXACT(B.KryteriaDopOgólne[[#This Row],[Tak]],"X"),EXACT(B.KryteriaDopOgólne[[#This Row],[Nie dotyczy]],"X")),"X","")</f>
        <v/>
      </c>
      <c r="I8" s="64" t="str">
        <f>IF(AND(EXACT(B.KryteriaDopOgólne[[#This Row],[Nie]],""),EXACT(B.KryteriaDopOgólne[[#This Row],[Nie dotyczy]],"")),"X","")</f>
        <v>X</v>
      </c>
      <c r="J8" s="65"/>
      <c r="K8" s="50" t="str">
        <f>IF(AND(EXACT(B.KryteriaDopOgólne[[#This Row],[Tak]],""),EXACT(B.KryteriaDopOgólne[[#This Row],[Nie dotyczy]],"")),"X","")</f>
        <v>X</v>
      </c>
      <c r="L8" s="65"/>
      <c r="M8" s="50" t="str">
        <f>IF(AND(EXACT(B.KryteriaDopOgólne[[#This Row],[Tak]],""),EXACT(B.KryteriaDopOgólne[[#This Row],[Nie]],"")),"X","")</f>
        <v>X</v>
      </c>
      <c r="N8" s="65"/>
    </row>
    <row r="9" spans="1:14" ht="90.75" customHeight="1">
      <c r="A9" s="94">
        <v>4</v>
      </c>
      <c r="B9" s="158" t="s">
        <v>98</v>
      </c>
      <c r="C9" s="158" t="s">
        <v>96</v>
      </c>
      <c r="D9" s="97"/>
      <c r="E9" s="98"/>
      <c r="F9" s="98"/>
      <c r="G9" s="99" t="str">
        <f>IF(OR(EXACT(B.KryteriaDopOgólne[[#This Row],[Tak]],"X"),EXACT(B.KryteriaDopOgólne[[#This Row],[Nie dotyczy]],"X")),"X","")</f>
        <v/>
      </c>
      <c r="I9" s="64" t="str">
        <f>IF(AND(EXACT(B.KryteriaDopOgólne[[#This Row],[Nie]],""),EXACT(B.KryteriaDopOgólne[[#This Row],[Nie dotyczy]],"")),"X","")</f>
        <v>X</v>
      </c>
      <c r="J9" s="65"/>
      <c r="K9" s="50" t="str">
        <f>IF(AND(EXACT(B.KryteriaDopOgólne[[#This Row],[Tak]],""),EXACT(B.KryteriaDopOgólne[[#This Row],[Nie dotyczy]],"")),"X","")</f>
        <v>X</v>
      </c>
      <c r="L9" s="65"/>
      <c r="M9" s="50" t="str">
        <f>IF(AND(EXACT(B.KryteriaDopOgólne[[#This Row],[Tak]],""),EXACT(B.KryteriaDopOgólne[[#This Row],[Nie]],"")),"X","")</f>
        <v>X</v>
      </c>
      <c r="N9" s="65"/>
    </row>
    <row r="10" spans="1:14" ht="187.5" customHeight="1">
      <c r="A10" s="94">
        <v>5</v>
      </c>
      <c r="B10" s="95" t="s">
        <v>51</v>
      </c>
      <c r="C10" s="158" t="s">
        <v>102</v>
      </c>
      <c r="D10" s="97"/>
      <c r="E10" s="98"/>
      <c r="F10" s="98"/>
      <c r="G10" s="99" t="str">
        <f>IF(OR(EXACT(B.KryteriaDopOgólne[[#This Row],[Tak]],"X"),EXACT(B.KryteriaDopOgólne[[#This Row],[Nie dotyczy]],"X")),"X","")</f>
        <v/>
      </c>
      <c r="I10" s="64" t="str">
        <f>IF(AND(EXACT(B.KryteriaDopOgólne[[#This Row],[Nie]],""),EXACT(B.KryteriaDopOgólne[[#This Row],[Nie dotyczy]],"")),"X","")</f>
        <v>X</v>
      </c>
      <c r="J10" s="65"/>
      <c r="K10" s="50" t="str">
        <f>IF(AND(EXACT(B.KryteriaDopOgólne[[#This Row],[Tak]],""),EXACT(B.KryteriaDopOgólne[[#This Row],[Nie dotyczy]],"")),"X","")</f>
        <v>X</v>
      </c>
      <c r="L10" s="65"/>
      <c r="M10" s="50" t="str">
        <f>IF(AND(EXACT(B.KryteriaDopOgólne[[#This Row],[Tak]],""),EXACT(B.KryteriaDopOgólne[[#This Row],[Nie]],"")),"X","")</f>
        <v>X</v>
      </c>
      <c r="N10" s="65"/>
    </row>
    <row r="11" spans="1:14" ht="60" customHeight="1">
      <c r="A11" s="94">
        <v>6</v>
      </c>
      <c r="B11" s="95" t="s">
        <v>52</v>
      </c>
      <c r="C11" s="96" t="s">
        <v>53</v>
      </c>
      <c r="D11" s="97"/>
      <c r="E11" s="98"/>
      <c r="F11" s="98"/>
      <c r="G11" s="99" t="str">
        <f>IF(OR(EXACT(B.KryteriaDopOgólne[[#This Row],[Tak]],"X"),EXACT(B.KryteriaDopOgólne[[#This Row],[Nie dotyczy]],"X")),"X","")</f>
        <v/>
      </c>
      <c r="I11" s="64" t="str">
        <f>IF(AND(EXACT(B.KryteriaDopOgólne[[#This Row],[Nie]],""),EXACT(B.KryteriaDopOgólne[[#This Row],[Nie dotyczy]],"")),"X","")</f>
        <v>X</v>
      </c>
      <c r="J11" s="65"/>
      <c r="K11" s="50" t="str">
        <f>IF(AND(EXACT(B.KryteriaDopOgólne[[#This Row],[Tak]],""),EXACT(B.KryteriaDopOgólne[[#This Row],[Nie dotyczy]],"")),"X","")</f>
        <v>X</v>
      </c>
      <c r="L11" s="65"/>
      <c r="M11" s="50" t="str">
        <f>IF(AND(EXACT(B.KryteriaDopOgólne[[#This Row],[Tak]],""),EXACT(B.KryteriaDopOgólne[[#This Row],[Nie]],"")),"X","")</f>
        <v>X</v>
      </c>
      <c r="N11" s="65"/>
    </row>
    <row r="12" spans="1:14" ht="81.75" customHeight="1">
      <c r="A12" s="94">
        <v>7</v>
      </c>
      <c r="B12" s="95" t="s">
        <v>54</v>
      </c>
      <c r="C12" s="96" t="s">
        <v>55</v>
      </c>
      <c r="D12" s="97"/>
      <c r="E12" s="98"/>
      <c r="F12" s="98"/>
      <c r="G12" s="99" t="str">
        <f>IF(OR(EXACT(B.KryteriaDopOgólne[[#This Row],[Tak]],"X"),EXACT(B.KryteriaDopOgólne[[#This Row],[Nie dotyczy]],"X")),"X","")</f>
        <v/>
      </c>
      <c r="I12" s="64" t="str">
        <f>IF(AND(EXACT(B.KryteriaDopOgólne[[#This Row],[Nie]],""),EXACT(B.KryteriaDopOgólne[[#This Row],[Nie dotyczy]],"")),"X","")</f>
        <v>X</v>
      </c>
      <c r="J12" s="65"/>
      <c r="K12" s="50" t="str">
        <f>IF(AND(EXACT(B.KryteriaDopOgólne[[#This Row],[Tak]],""),EXACT(B.KryteriaDopOgólne[[#This Row],[Nie dotyczy]],"")),"X","")</f>
        <v>X</v>
      </c>
      <c r="L12" s="65"/>
      <c r="M12" s="50" t="str">
        <f>IF(AND(EXACT(B.KryteriaDopOgólne[[#This Row],[Tak]],""),EXACT(B.KryteriaDopOgólne[[#This Row],[Nie]],"")),"X","")</f>
        <v>X</v>
      </c>
      <c r="N12" s="65"/>
    </row>
    <row r="13" spans="1:14" ht="144" customHeight="1">
      <c r="A13" s="94">
        <v>8</v>
      </c>
      <c r="B13" s="95" t="s">
        <v>93</v>
      </c>
      <c r="C13" s="158" t="s">
        <v>94</v>
      </c>
      <c r="D13" s="97"/>
      <c r="E13" s="98"/>
      <c r="F13" s="98" t="s">
        <v>48</v>
      </c>
      <c r="G13" s="99" t="str">
        <f>IF(OR(EXACT(B.KryteriaDopOgólne[[#This Row],[Tak]],"X"),EXACT(B.KryteriaDopOgólne[[#This Row],[Nie dotyczy]],"X")),"X","")</f>
        <v/>
      </c>
      <c r="I13" s="64" t="str">
        <f>IF(AND(EXACT(B.KryteriaDopOgólne[[#This Row],[Nie]],""),EXACT(B.KryteriaDopOgólne[[#This Row],[Nie dotyczy]],"")),"X","")</f>
        <v>X</v>
      </c>
      <c r="J13" s="65"/>
      <c r="K13" s="50" t="str">
        <f>IF(AND(EXACT(B.KryteriaDopOgólne[[#This Row],[Tak]],""),EXACT(B.KryteriaDopOgólne[[#This Row],[Nie dotyczy]],"")),"X","")</f>
        <v>X</v>
      </c>
      <c r="L13" s="65"/>
      <c r="M13" s="50" t="str">
        <f>IF(AND(EXACT(B.KryteriaDopOgólne[[#This Row],[Tak]],""),EXACT(B.KryteriaDopOgólne[[#This Row],[Nie]],"")),"X","")</f>
        <v>X</v>
      </c>
      <c r="N13" s="65"/>
    </row>
    <row r="14" spans="1:14" ht="245.25" customHeight="1">
      <c r="A14" s="94">
        <v>9</v>
      </c>
      <c r="B14" s="95" t="s">
        <v>56</v>
      </c>
      <c r="C14" s="158" t="s">
        <v>97</v>
      </c>
      <c r="D14" s="97"/>
      <c r="E14" s="98"/>
      <c r="F14" s="98"/>
      <c r="G14" s="99" t="str">
        <f>IF(OR(EXACT(B.KryteriaDopOgólne[[#This Row],[Tak]],"X"),EXACT(B.KryteriaDopOgólne[[#This Row],[Nie dotyczy]],"X")),"X","")</f>
        <v/>
      </c>
      <c r="I14" s="64" t="str">
        <f>IF(AND(EXACT(B.KryteriaDopOgólne[[#This Row],[Nie]],""),EXACT(B.KryteriaDopOgólne[[#This Row],[Nie dotyczy]],"")),"X","")</f>
        <v>X</v>
      </c>
      <c r="J14" s="65"/>
      <c r="K14" s="50" t="str">
        <f>IF(AND(EXACT(B.KryteriaDopOgólne[[#This Row],[Tak]],""),EXACT(B.KryteriaDopOgólne[[#This Row],[Nie dotyczy]],"")),"X","")</f>
        <v>X</v>
      </c>
      <c r="L14" s="65"/>
      <c r="M14" s="50" t="str">
        <f>IF(AND(EXACT(B.KryteriaDopOgólne[[#This Row],[Tak]],""),EXACT(B.KryteriaDopOgólne[[#This Row],[Nie]],"")),"X","")</f>
        <v>X</v>
      </c>
      <c r="N14" s="65"/>
    </row>
    <row r="15" spans="1:14" ht="90.75" customHeight="1">
      <c r="A15" s="94">
        <v>10</v>
      </c>
      <c r="B15" s="95" t="s">
        <v>57</v>
      </c>
      <c r="C15" s="96" t="s">
        <v>58</v>
      </c>
      <c r="D15" s="97"/>
      <c r="E15" s="98"/>
      <c r="F15" s="98"/>
      <c r="G15" s="99" t="str">
        <f>IF(OR(EXACT(B.KryteriaDopOgólne[[#This Row],[Tak]],"X"),EXACT(B.KryteriaDopOgólne[[#This Row],[Nie dotyczy]],"X")),"X","")</f>
        <v/>
      </c>
      <c r="I15" s="64" t="str">
        <f>IF(AND(EXACT(B.KryteriaDopOgólne[[#This Row],[Nie]],""),EXACT(B.KryteriaDopOgólne[[#This Row],[Nie dotyczy]],"")),"X","")</f>
        <v>X</v>
      </c>
      <c r="J15" s="65"/>
      <c r="K15" s="50" t="str">
        <f>IF(AND(EXACT(B.KryteriaDopOgólne[[#This Row],[Tak]],""),EXACT(B.KryteriaDopOgólne[[#This Row],[Nie dotyczy]],"")),"X","")</f>
        <v>X</v>
      </c>
      <c r="L15" s="65"/>
      <c r="M15" s="50" t="str">
        <f>IF(AND(EXACT(B.KryteriaDopOgólne[[#This Row],[Tak]],""),EXACT(B.KryteriaDopOgólne[[#This Row],[Nie]],"")),"X","")</f>
        <v>X</v>
      </c>
      <c r="N15" s="65"/>
    </row>
    <row r="16" spans="1:14" ht="153">
      <c r="A16" s="94">
        <v>11</v>
      </c>
      <c r="B16" s="95" t="s">
        <v>59</v>
      </c>
      <c r="C16" s="96" t="s">
        <v>60</v>
      </c>
      <c r="D16" s="97"/>
      <c r="E16" s="98"/>
      <c r="F16" s="98"/>
      <c r="G16" s="99" t="str">
        <f>IF(OR(EXACT(B.KryteriaDopOgólne[[#This Row],[Tak]],"X"),EXACT(B.KryteriaDopOgólne[[#This Row],[Nie dotyczy]],"X")),"X","")</f>
        <v/>
      </c>
      <c r="I16" s="64" t="str">
        <f>IF(AND(EXACT(B.KryteriaDopOgólne[[#This Row],[Nie]],""),EXACT(B.KryteriaDopOgólne[[#This Row],[Nie dotyczy]],"")),"X","")</f>
        <v>X</v>
      </c>
      <c r="J16" s="65"/>
      <c r="K16" s="50" t="str">
        <f>IF(AND(EXACT(B.KryteriaDopOgólne[[#This Row],[Tak]],""),EXACT(B.KryteriaDopOgólne[[#This Row],[Nie dotyczy]],"")),"X","")</f>
        <v>X</v>
      </c>
      <c r="L16" s="65"/>
      <c r="M16" s="50" t="str">
        <f>IF(AND(EXACT(B.KryteriaDopOgólne[[#This Row],[Tak]],""),EXACT(B.KryteriaDopOgólne[[#This Row],[Nie]],"")),"X","")</f>
        <v>X</v>
      </c>
      <c r="N16" s="65"/>
    </row>
    <row r="17" spans="1:14" ht="84" customHeight="1">
      <c r="A17" s="94">
        <v>12</v>
      </c>
      <c r="B17" s="95" t="s">
        <v>61</v>
      </c>
      <c r="C17" s="96" t="s">
        <v>62</v>
      </c>
      <c r="D17" s="97"/>
      <c r="E17" s="98"/>
      <c r="F17" s="98"/>
      <c r="G17" s="99" t="str">
        <f>IF(OR(EXACT(B.KryteriaDopOgólne[[#This Row],[Tak]],"X"),EXACT(B.KryteriaDopOgólne[[#This Row],[Nie dotyczy]],"X")),"X","")</f>
        <v/>
      </c>
      <c r="I17" s="64" t="str">
        <f>IF(AND(EXACT(B.KryteriaDopOgólne[[#This Row],[Nie]],""),EXACT(B.KryteriaDopOgólne[[#This Row],[Nie dotyczy]],"")),"X","")</f>
        <v>X</v>
      </c>
      <c r="J17" s="65"/>
      <c r="K17" s="50" t="str">
        <f>IF(AND(EXACT(B.KryteriaDopOgólne[[#This Row],[Tak]],""),EXACT(B.KryteriaDopOgólne[[#This Row],[Nie dotyczy]],"")),"X","")</f>
        <v>X</v>
      </c>
      <c r="L17" s="65"/>
      <c r="M17" s="50" t="str">
        <f>IF(AND(EXACT(B.KryteriaDopOgólne[[#This Row],[Tak]],""),EXACT(B.KryteriaDopOgólne[[#This Row],[Nie]],"")),"X","")</f>
        <v>X</v>
      </c>
      <c r="N17" s="65"/>
    </row>
    <row r="18" spans="1:14" ht="77.25" customHeight="1">
      <c r="A18" s="100">
        <v>13</v>
      </c>
      <c r="B18" s="101" t="s">
        <v>63</v>
      </c>
      <c r="C18" s="101" t="s">
        <v>64</v>
      </c>
      <c r="D18" s="97"/>
      <c r="E18" s="98"/>
      <c r="F18" s="98"/>
      <c r="G18" s="99" t="str">
        <f>IF(OR(EXACT(B.KryteriaDopOgólne[[#This Row],[Tak]],"X"),EXACT(B.KryteriaDopOgólne[[#This Row],[Nie dotyczy]],"X")),"X","")</f>
        <v/>
      </c>
      <c r="I18" s="64" t="str">
        <f>IF(AND(EXACT(B.KryteriaDopOgólne[[#This Row],[Nie]],""),EXACT(B.KryteriaDopOgólne[[#This Row],[Nie dotyczy]],"")),"X","")</f>
        <v>X</v>
      </c>
      <c r="J18" s="65"/>
      <c r="K18" s="50" t="str">
        <f>IF(AND(EXACT(B.KryteriaDopOgólne[[#This Row],[Tak]],""),EXACT(B.KryteriaDopOgólne[[#This Row],[Nie dotyczy]],"")),"X","")</f>
        <v>X</v>
      </c>
      <c r="L18" s="65"/>
      <c r="M18" s="50" t="str">
        <f>IF(AND(EXACT(B.KryteriaDopOgólne[[#This Row],[Tak]],""),EXACT(B.KryteriaDopOgólne[[#This Row],[Nie]],"")),"X","")</f>
        <v>X</v>
      </c>
      <c r="N18" s="65"/>
    </row>
    <row r="19" spans="1:14">
      <c r="A19" s="102" t="s">
        <v>65</v>
      </c>
      <c r="B19" s="103"/>
      <c r="C19" s="103"/>
      <c r="D19" s="48"/>
      <c r="E19" s="48"/>
      <c r="F19" s="48"/>
      <c r="G19" s="48"/>
    </row>
    <row r="20" spans="1:14" s="108" customFormat="1">
      <c r="A20" s="104"/>
      <c r="B20" s="105" t="str">
        <f>[2]NagAOC!A18</f>
        <v>Numer ewidencyjny wniosku:</v>
      </c>
      <c r="C20" s="106" t="str">
        <f>[2]NagAOC!B18</f>
        <v xml:space="preserve"> </v>
      </c>
      <c r="D20" s="107"/>
      <c r="E20" s="107"/>
      <c r="F20" s="107"/>
      <c r="G20" s="107"/>
    </row>
    <row r="21" spans="1:14" s="108" customFormat="1">
      <c r="A21" s="104"/>
      <c r="B21" s="105"/>
      <c r="C21" s="106"/>
      <c r="D21" s="107"/>
      <c r="E21" s="107"/>
      <c r="F21" s="107"/>
      <c r="G21" s="107"/>
    </row>
    <row r="22" spans="1:14" ht="15.75">
      <c r="A22" s="109" t="s">
        <v>66</v>
      </c>
      <c r="B22" s="103"/>
      <c r="C22" s="103"/>
      <c r="D22" s="48"/>
      <c r="E22" s="48"/>
      <c r="F22" s="48"/>
      <c r="G22" s="48"/>
    </row>
    <row r="23" spans="1:14" ht="15.75">
      <c r="A23" s="110" t="s">
        <v>18</v>
      </c>
      <c r="B23" s="103"/>
      <c r="C23" s="103"/>
      <c r="D23" s="48"/>
      <c r="E23" s="48"/>
      <c r="F23" s="48"/>
      <c r="G23" s="48"/>
    </row>
    <row r="24" spans="1:14" ht="13.5" thickBot="1">
      <c r="A24" s="111" t="s">
        <v>14</v>
      </c>
      <c r="B24" s="112" t="s">
        <v>44</v>
      </c>
      <c r="C24" s="112" t="s">
        <v>16</v>
      </c>
      <c r="D24" s="112" t="s">
        <v>19</v>
      </c>
      <c r="E24" s="112" t="s">
        <v>20</v>
      </c>
      <c r="F24" s="113" t="s">
        <v>21</v>
      </c>
      <c r="G24" s="114" t="s">
        <v>22</v>
      </c>
    </row>
    <row r="25" spans="1:14" ht="90.75" customHeight="1" thickBot="1">
      <c r="A25" s="115">
        <v>1</v>
      </c>
      <c r="B25" s="156" t="s">
        <v>83</v>
      </c>
      <c r="C25" s="154" t="s">
        <v>92</v>
      </c>
      <c r="D25" s="116"/>
      <c r="E25" s="117"/>
      <c r="F25" s="118"/>
      <c r="G25" s="117" t="str">
        <f>IF(OR(EXACT(B.KryteriaDopSektorowe[[#This Row],[Tak]],"X"),EXACT(B.KryteriaDopSektorowe[[#This Row],[Nie dotyczy]],"X")),"X","")</f>
        <v/>
      </c>
      <c r="I25" s="64" t="str">
        <f>IF(AND(EXACT(B.KryteriaDopSektorowe[[#This Row],[Nie]],""),EXACT(B.KryteriaDopSektorowe[[#This Row],[Nie dotyczy]],"")),"X","")</f>
        <v>X</v>
      </c>
      <c r="J25" s="65"/>
      <c r="K25" s="50" t="str">
        <f>IF(AND(EXACT(B.KryteriaDopSektorowe[[#This Row],[Tak]],""),EXACT(B.KryteriaDopSektorowe[[#This Row],[Nie dotyczy]],"")),"X","")</f>
        <v>X</v>
      </c>
      <c r="L25" s="65"/>
      <c r="M25" s="50" t="str">
        <f>IF(AND(EXACT(B.KryteriaDopSektorowe[[#This Row],[Tak]],""),EXACT(B.KryteriaDopSektorowe[[#This Row],[Nie]],"")),"X","")</f>
        <v>X</v>
      </c>
    </row>
    <row r="26" spans="1:14" ht="68.25" customHeight="1" thickBot="1">
      <c r="A26" s="115">
        <v>2</v>
      </c>
      <c r="B26" s="156" t="s">
        <v>84</v>
      </c>
      <c r="C26" s="154" t="s">
        <v>85</v>
      </c>
      <c r="D26" s="116"/>
      <c r="E26" s="117"/>
      <c r="F26" s="117"/>
      <c r="G26" s="117" t="str">
        <f>IF(OR(EXACT(B.KryteriaDopSektorowe[[#This Row],[Tak]],"X"),EXACT(B.KryteriaDopSektorowe[[#This Row],[Nie dotyczy]],"X")),"X","")</f>
        <v/>
      </c>
      <c r="I26" s="64" t="str">
        <f>IF(AND(EXACT(B.KryteriaDopSektorowe[[#This Row],[Nie]],""),EXACT(B.KryteriaDopSektorowe[[#This Row],[Nie dotyczy]],"")),"X","")</f>
        <v>X</v>
      </c>
      <c r="J26" s="65"/>
      <c r="K26" s="50" t="str">
        <f>IF(AND(EXACT(B.KryteriaDopSektorowe[[#This Row],[Tak]],""),EXACT(B.KryteriaDopSektorowe[[#This Row],[Nie dotyczy]],"")),"X","")</f>
        <v>X</v>
      </c>
      <c r="L26" s="65"/>
      <c r="M26" s="50" t="str">
        <f>IF(AND(EXACT(B.KryteriaDopSektorowe[[#This Row],[Tak]],""),EXACT(B.KryteriaDopSektorowe[[#This Row],[Nie]],"")),"X","")</f>
        <v>X</v>
      </c>
    </row>
    <row r="27" spans="1:14" ht="60.75" customHeight="1" thickBot="1">
      <c r="A27" s="115">
        <v>3</v>
      </c>
      <c r="B27" s="156" t="s">
        <v>86</v>
      </c>
      <c r="C27" s="154" t="s">
        <v>87</v>
      </c>
      <c r="D27" s="116"/>
      <c r="E27" s="117"/>
      <c r="F27" s="119"/>
      <c r="G27" s="117" t="str">
        <f>IF(OR(EXACT(B.KryteriaDopSektorowe[[#This Row],[Tak]],"X"),EXACT(B.KryteriaDopSektorowe[[#This Row],[Nie dotyczy]],"X")),"X","")</f>
        <v/>
      </c>
      <c r="I27" s="64" t="str">
        <f>IF(AND(EXACT(B.KryteriaDopSektorowe[[#This Row],[Nie]],""),EXACT(B.KryteriaDopSektorowe[[#This Row],[Nie dotyczy]],"")),"X","")</f>
        <v>X</v>
      </c>
      <c r="J27" s="65"/>
      <c r="K27" s="50" t="str">
        <f>IF(AND(EXACT(B.KryteriaDopSektorowe[[#This Row],[Tak]],""),EXACT(B.KryteriaDopSektorowe[[#This Row],[Nie dotyczy]],"")),"X","")</f>
        <v>X</v>
      </c>
      <c r="L27" s="65"/>
      <c r="M27" s="50" t="str">
        <f>IF(AND(EXACT(B.KryteriaDopSektorowe[[#This Row],[Tak]],""),EXACT(B.KryteriaDopSektorowe[[#This Row],[Nie]],"")),"X","")</f>
        <v>X</v>
      </c>
    </row>
    <row r="28" spans="1:14" ht="42.75" customHeight="1" thickBot="1">
      <c r="A28" s="115">
        <v>4</v>
      </c>
      <c r="B28" s="157" t="s">
        <v>88</v>
      </c>
      <c r="C28" s="155" t="s">
        <v>89</v>
      </c>
      <c r="D28" s="116"/>
      <c r="E28" s="117"/>
      <c r="F28" s="120"/>
      <c r="G28" s="117" t="str">
        <f>IF(OR(EXACT(B.KryteriaDopSektorowe[[#This Row],[Tak]],"X"),EXACT(B.KryteriaDopSektorowe[[#This Row],[Nie dotyczy]],"X")),"X","")</f>
        <v/>
      </c>
      <c r="I28" s="64" t="str">
        <f>IF(AND(EXACT(B.KryteriaDopSektorowe[[#This Row],[Nie]],""),EXACT(B.KryteriaDopSektorowe[[#This Row],[Nie dotyczy]],"")),"X","")</f>
        <v>X</v>
      </c>
      <c r="J28" s="65"/>
      <c r="K28" s="50" t="str">
        <f>IF(AND(EXACT(B.KryteriaDopSektorowe[[#This Row],[Tak]],""),EXACT(B.KryteriaDopSektorowe[[#This Row],[Nie dotyczy]],"")),"X","")</f>
        <v>X</v>
      </c>
      <c r="L28" s="65"/>
      <c r="M28" s="50" t="str">
        <f>IF(AND(EXACT(B.KryteriaDopSektorowe[[#This Row],[Tak]],""),EXACT(B.KryteriaDopSektorowe[[#This Row],[Nie]],"")),"X","")</f>
        <v>X</v>
      </c>
    </row>
    <row r="29" spans="1:14" ht="63.75" customHeight="1" thickBot="1">
      <c r="A29" s="115">
        <v>5</v>
      </c>
      <c r="B29" s="157" t="s">
        <v>90</v>
      </c>
      <c r="C29" s="155" t="s">
        <v>91</v>
      </c>
      <c r="D29" s="116"/>
      <c r="E29" s="117"/>
      <c r="F29" s="117"/>
      <c r="G29" s="117" t="str">
        <f>IF(OR(EXACT(B.KryteriaDopSektorowe[[#This Row],[Tak]],"X"),EXACT(B.KryteriaDopSektorowe[[#This Row],[Nie dotyczy]],"X")),"X","")</f>
        <v/>
      </c>
      <c r="I29" s="64" t="str">
        <f>IF(AND(EXACT(B.KryteriaDopSektorowe[[#This Row],[Nie]],""),EXACT(B.KryteriaDopSektorowe[[#This Row],[Nie dotyczy]],"")),"X","")</f>
        <v>X</v>
      </c>
      <c r="J29" s="65"/>
      <c r="K29" s="50" t="str">
        <f>IF(AND(EXACT(B.KryteriaDopSektorowe[[#This Row],[Tak]],""),EXACT(B.KryteriaDopSektorowe[[#This Row],[Nie dotyczy]],"")),"X","")</f>
        <v>X</v>
      </c>
      <c r="L29" s="65"/>
      <c r="M29" s="50" t="str">
        <f>IF(AND(EXACT(B.KryteriaDopSektorowe[[#This Row],[Tak]],""),EXACT(B.KryteriaDopSektorowe[[#This Row],[Nie]],"")),"X","")</f>
        <v>X</v>
      </c>
    </row>
    <row r="30" spans="1:14" ht="24.75" customHeight="1">
      <c r="A30" s="102" t="s">
        <v>65</v>
      </c>
    </row>
    <row r="31" spans="1:14">
      <c r="A31" s="104"/>
      <c r="B31" s="80" t="str">
        <f>[2]NagAOC!A18</f>
        <v>Numer ewidencyjny wniosku:</v>
      </c>
      <c r="C31" s="121" t="str">
        <f>[2]NagAOC!B18</f>
        <v xml:space="preserve"> </v>
      </c>
      <c r="D31" s="108"/>
      <c r="E31" s="108"/>
      <c r="F31" s="108"/>
      <c r="G31" s="108"/>
    </row>
    <row r="32" spans="1:14" s="108" customFormat="1">
      <c r="A32" s="102"/>
      <c r="B32" s="50"/>
      <c r="C32" s="50"/>
      <c r="D32" s="50"/>
      <c r="E32" s="50"/>
      <c r="F32" s="50"/>
      <c r="G32" s="50"/>
    </row>
    <row r="33" spans="2:12" ht="15.75">
      <c r="B33" s="122" t="s">
        <v>14</v>
      </c>
      <c r="C33" s="123" t="s">
        <v>67</v>
      </c>
      <c r="D33" s="124" t="s">
        <v>19</v>
      </c>
      <c r="E33" s="125" t="s">
        <v>20</v>
      </c>
    </row>
    <row r="34" spans="2:12" ht="15.75">
      <c r="B34" s="126" t="s">
        <v>68</v>
      </c>
      <c r="C34" s="127" t="s">
        <v>69</v>
      </c>
      <c r="D34" s="128"/>
      <c r="E34" s="129"/>
    </row>
    <row r="35" spans="2:12" ht="15.75">
      <c r="B35" s="126" t="s">
        <v>70</v>
      </c>
      <c r="C35" s="127" t="s">
        <v>71</v>
      </c>
      <c r="D35" s="129" t="str">
        <f>IF((LEN(TRIM(CONCATENATE(E6,E7,E8,E9,E10,E11,E12,E13,E14,E15,E16,E17,E18)))&gt;=1),"X","")</f>
        <v/>
      </c>
      <c r="E35" s="129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,OR(EXACT(D16,"X"),EXACT(F16,"X")),OR(EXACT(D17,"X"),EXACT(F17,"X")),OR(EXACT(D18,"X"),EXACT(F18,"X")),OR(EXACT(D19,"X"),EXACT(F19,"X"))),"X"," ")</f>
        <v xml:space="preserve"> </v>
      </c>
      <c r="I35" s="64" t="str">
        <f>IF(EXACT(B.WynikDopuszczenia[[#This Row],[Nie]],""),"X","")</f>
        <v/>
      </c>
      <c r="J35" s="65"/>
      <c r="K35" s="50" t="str">
        <f>IF(EXACT(B.WynikDopuszczenia[[#This Row],[Tak]],""),"X","")</f>
        <v>X</v>
      </c>
      <c r="L35" s="65"/>
    </row>
    <row r="36" spans="2:12" ht="15.75">
      <c r="B36" s="130" t="s">
        <v>72</v>
      </c>
      <c r="C36" s="131" t="s">
        <v>73</v>
      </c>
      <c r="D36" s="132"/>
      <c r="E36" s="132"/>
      <c r="H36" s="108"/>
    </row>
    <row r="63" spans="1:3" ht="15">
      <c r="B63" s="78"/>
      <c r="C63" s="138" t="s">
        <v>78</v>
      </c>
    </row>
    <row r="64" spans="1:3" ht="18.75">
      <c r="A64" s="133"/>
      <c r="B64" s="53" t="s">
        <v>77</v>
      </c>
      <c r="C64" s="138" t="s">
        <v>79</v>
      </c>
    </row>
    <row r="65" spans="1:6">
      <c r="A65" s="167"/>
      <c r="B65" s="168"/>
      <c r="C65" s="168"/>
      <c r="D65" s="168"/>
      <c r="E65" s="168"/>
      <c r="F65" s="168"/>
    </row>
    <row r="66" spans="1:6" ht="15.75">
      <c r="B66" s="134"/>
      <c r="C66" s="135"/>
    </row>
    <row r="69" spans="1:6">
      <c r="A69" s="136"/>
    </row>
    <row r="70" spans="1:6">
      <c r="A70" s="137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B66:C66" name="Rozstęp1_1"/>
    <protectedRange sqref="B20:C21" name="Rozstęp1_1_1"/>
  </protectedRanges>
  <mergeCells count="1">
    <mergeCell ref="A65:F65"/>
  </mergeCells>
  <conditionalFormatting sqref="C32">
    <cfRule type="notContainsBlanks" dxfId="31" priority="1">
      <formula>LEN(TRIM(C32))&gt;0</formula>
    </cfRule>
  </conditionalFormatting>
  <dataValidations count="56">
    <dataValidation type="list" allowBlank="1" showInputMessage="1" showErrorMessage="1" sqref="D6">
      <formula1>$I6:$J$6</formula1>
    </dataValidation>
    <dataValidation type="list" allowBlank="1" showInputMessage="1" showErrorMessage="1" sqref="E34">
      <formula1>$K$35:$L$35</formula1>
    </dataValidation>
    <dataValidation type="list" allowBlank="1" showInputMessage="1" showErrorMessage="1" sqref="D34">
      <formula1>$I$35:$J$35</formula1>
    </dataValidation>
    <dataValidation type="list" allowBlank="1" showInputMessage="1" showErrorMessage="1" sqref="F29">
      <formula1>$M$29:$N$29</formula1>
    </dataValidation>
    <dataValidation type="list" allowBlank="1" showInputMessage="1" showErrorMessage="1" sqref="E29">
      <formula1>$K$29:$L$29</formula1>
    </dataValidation>
    <dataValidation type="list" allowBlank="1" showInputMessage="1" showErrorMessage="1" sqref="D29">
      <formula1>$I$29:$J$29</formula1>
    </dataValidation>
    <dataValidation type="list" allowBlank="1" showInputMessage="1" showErrorMessage="1" sqref="F28">
      <formula1>$M$28:$N$28</formula1>
    </dataValidation>
    <dataValidation type="list" allowBlank="1" showInputMessage="1" showErrorMessage="1" sqref="E28">
      <formula1>$K$28:$L$28</formula1>
    </dataValidation>
    <dataValidation type="list" allowBlank="1" showInputMessage="1" showErrorMessage="1" sqref="D28">
      <formula1>$I$28:$J$28</formula1>
    </dataValidation>
    <dataValidation type="list" allowBlank="1" showInputMessage="1" showErrorMessage="1" sqref="F27">
      <formula1>$M$27:$N$27</formula1>
    </dataValidation>
    <dataValidation type="list" allowBlank="1" showInputMessage="1" showErrorMessage="1" sqref="E27">
      <formula1>$K$27:$L$27</formula1>
    </dataValidation>
    <dataValidation type="list" allowBlank="1" showInputMessage="1" showErrorMessage="1" sqref="D27">
      <formula1>$I$27:$J$27</formula1>
    </dataValidation>
    <dataValidation type="list" allowBlank="1" showInputMessage="1" showErrorMessage="1" sqref="F26">
      <formula1>$M$26:$N$26</formula1>
    </dataValidation>
    <dataValidation type="list" allowBlank="1" showInputMessage="1" showErrorMessage="1" sqref="E26">
      <formula1>$K$26:$L$26</formula1>
    </dataValidation>
    <dataValidation type="list" allowBlank="1" showInputMessage="1" showErrorMessage="1" sqref="D26">
      <formula1>$I$26:$J$26</formula1>
    </dataValidation>
    <dataValidation type="list" allowBlank="1" showInputMessage="1" showErrorMessage="1" sqref="F25">
      <formula1>$M$25:$N$25</formula1>
    </dataValidation>
    <dataValidation type="list" allowBlank="1" showInputMessage="1" showErrorMessage="1" sqref="E25">
      <formula1>$K$25:$L$25</formula1>
    </dataValidation>
    <dataValidation type="list" allowBlank="1" showInputMessage="1" showErrorMessage="1" sqref="D25">
      <formula1>$I$25:$J$25</formula1>
    </dataValidation>
    <dataValidation type="list" allowBlank="1" showInputMessage="1" showErrorMessage="1" sqref="F18">
      <formula1>$M$18:$N$18</formula1>
    </dataValidation>
    <dataValidation type="list" allowBlank="1" showInputMessage="1" showErrorMessage="1" sqref="E18">
      <formula1>$K$18:$L$18</formula1>
    </dataValidation>
    <dataValidation type="list" allowBlank="1" showInputMessage="1" showErrorMessage="1" sqref="F17">
      <formula1>$M$17:$N$17</formula1>
    </dataValidation>
    <dataValidation type="list" allowBlank="1" showInputMessage="1" showErrorMessage="1" sqref="E17">
      <formula1>$K$17:$L$17</formula1>
    </dataValidation>
    <dataValidation type="list" allowBlank="1" showInputMessage="1" showErrorMessage="1" sqref="D17">
      <formula1>$I$17:$J$17</formula1>
    </dataValidation>
    <dataValidation type="list" allowBlank="1" showInputMessage="1" showErrorMessage="1" sqref="F16">
      <formula1>$M$16:$N$16</formula1>
    </dataValidation>
    <dataValidation type="list" allowBlank="1" showInputMessage="1" showErrorMessage="1" sqref="E16">
      <formula1>$K$16:$L$16</formula1>
    </dataValidation>
    <dataValidation type="list" allowBlank="1" showInputMessage="1" showErrorMessage="1" sqref="D16">
      <formula1>$I$16:$J$16</formula1>
    </dataValidation>
    <dataValidation type="list" allowBlank="1" showInputMessage="1" showErrorMessage="1" sqref="F15">
      <formula1>$M$15:$N$15</formula1>
    </dataValidation>
    <dataValidation type="list" allowBlank="1" showInputMessage="1" showErrorMessage="1" sqref="E15">
      <formula1>$K$15:$L$15</formula1>
    </dataValidation>
    <dataValidation type="list" allowBlank="1" showInputMessage="1" showErrorMessage="1" sqref="D15">
      <formula1>$I$15:$J$15</formula1>
    </dataValidation>
    <dataValidation type="list" allowBlank="1" showInputMessage="1" showErrorMessage="1" sqref="F14">
      <formula1>$M$14:$N$14</formula1>
    </dataValidation>
    <dataValidation type="list" allowBlank="1" showInputMessage="1" showErrorMessage="1" sqref="E14">
      <formula1>$K$14:$L$14</formula1>
    </dataValidation>
    <dataValidation type="list" allowBlank="1" showInputMessage="1" showErrorMessage="1" sqref="D14">
      <formula1>$I$14:$J$14</formula1>
    </dataValidation>
    <dataValidation type="list" allowBlank="1" showInputMessage="1" showErrorMessage="1" sqref="F13">
      <formula1>$M$13:$N$13</formula1>
    </dataValidation>
    <dataValidation type="list" allowBlank="1" showInputMessage="1" showErrorMessage="1" sqref="E13">
      <formula1>$K$13:$L$13</formula1>
    </dataValidation>
    <dataValidation type="list" allowBlank="1" showInputMessage="1" showErrorMessage="1" sqref="D13">
      <formula1>$I$13:$J$13</formula1>
    </dataValidation>
    <dataValidation type="list" allowBlank="1" showInputMessage="1" showErrorMessage="1" sqref="F12">
      <formula1>$M$12:$N$12</formula1>
    </dataValidation>
    <dataValidation type="list" allowBlank="1" showInputMessage="1" showErrorMessage="1" sqref="E12">
      <formula1>$K$12:$L$12</formula1>
    </dataValidation>
    <dataValidation type="list" allowBlank="1" showInputMessage="1" showErrorMessage="1" sqref="D12">
      <formula1>$I$12:$J$12</formula1>
    </dataValidation>
    <dataValidation type="list" allowBlank="1" showInputMessage="1" showErrorMessage="1" sqref="F11">
      <formula1>$M$11:$N$11</formula1>
    </dataValidation>
    <dataValidation type="list" allowBlank="1" showInputMessage="1" showErrorMessage="1" sqref="E11">
      <formula1>$K$11:$L$11</formula1>
    </dataValidation>
    <dataValidation type="list" allowBlank="1" showInputMessage="1" showErrorMessage="1" sqref="D11">
      <formula1>$I$11:$J$11</formula1>
    </dataValidation>
    <dataValidation type="list" allowBlank="1" showInputMessage="1" showErrorMessage="1" sqref="F10">
      <formula1>$M$10:$N$10</formula1>
    </dataValidation>
    <dataValidation type="list" allowBlank="1" showInputMessage="1" showErrorMessage="1" sqref="E10">
      <formula1>" =$J$8:$K$8"</formula1>
    </dataValidation>
    <dataValidation type="list" allowBlank="1" showInputMessage="1" showErrorMessage="1" sqref="D10">
      <formula1>$I$10:$J$10</formula1>
    </dataValidation>
    <dataValidation type="list" allowBlank="1" showInputMessage="1" showErrorMessage="1" sqref="F9">
      <formula1>$M$9:$N$9</formula1>
    </dataValidation>
    <dataValidation type="list" allowBlank="1" showInputMessage="1" showErrorMessage="1" sqref="E9">
      <formula1>$K$9:$L$9</formula1>
    </dataValidation>
    <dataValidation type="list" allowBlank="1" showInputMessage="1" showErrorMessage="1" sqref="D9">
      <formula1>$I$9:$J$9</formula1>
    </dataValidation>
    <dataValidation type="list" allowBlank="1" showInputMessage="1" showErrorMessage="1" sqref="F8">
      <formula1>$M$8:$N$8</formula1>
    </dataValidation>
    <dataValidation type="list" allowBlank="1" showInputMessage="1" showErrorMessage="1" sqref="E8">
      <formula1>$K$8:$L$8</formula1>
    </dataValidation>
    <dataValidation type="list" allowBlank="1" showInputMessage="1" showErrorMessage="1" sqref="D8">
      <formula1>$I$8:$J$8</formula1>
    </dataValidation>
    <dataValidation type="list" allowBlank="1" showInputMessage="1" showErrorMessage="1" sqref="F6">
      <formula1>$M$6:$N$6</formula1>
    </dataValidation>
    <dataValidation type="list" allowBlank="1" showInputMessage="1" showErrorMessage="1" sqref="D7">
      <formula1>$I$7:$J$7</formula1>
    </dataValidation>
    <dataValidation type="list" allowBlank="1" showInputMessage="1" showErrorMessage="1" sqref="F7">
      <formula1>$M$7:$N$7</formula1>
    </dataValidation>
    <dataValidation type="list" allowBlank="1" showInputMessage="1" showErrorMessage="1" sqref="E7">
      <formula1>$K$7:$L$7</formula1>
    </dataValidation>
    <dataValidation type="list" allowBlank="1" showInputMessage="1" showErrorMessage="1" sqref="E6">
      <formula1>$K$6:$L$6</formula1>
    </dataValidation>
    <dataValidation type="list" allowBlank="1" showInputMessage="1" showErrorMessage="1" sqref="D18">
      <formula1>$I$18:$J$18</formula1>
    </dataValidation>
  </dataValidations>
  <pageMargins left="0.70866141732283472" right="0.70866141732283472" top="0.39370078740157483" bottom="0.74803149606299213" header="0.31496062992125984" footer="0.31496062992125984"/>
  <pageSetup paperSize="9" scale="70" fitToHeight="0" orientation="landscape" r:id="rId1"/>
  <headerFooter>
    <oddFooter xml:space="preserve">&amp;C&amp;"-,Standardowy"Strona &amp;P z &amp;N&amp;"Arial,Normalny"
</oddFooter>
  </headerFooter>
  <rowBreaks count="2" manualBreakCount="2">
    <brk id="19" min="1" max="5" man="1"/>
    <brk id="30" min="1" max="5" man="1"/>
  </rowBreaks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zoomScaleNormal="100" workbookViewId="0">
      <selection activeCell="B24" sqref="B24"/>
    </sheetView>
  </sheetViews>
  <sheetFormatPr defaultRowHeight="15"/>
  <cols>
    <col min="1" max="1" width="32.85546875" style="142" customWidth="1"/>
    <col min="2" max="2" width="40.7109375" style="142" customWidth="1"/>
    <col min="3" max="3" width="17.7109375" style="142" customWidth="1"/>
    <col min="4" max="4" width="12.28515625" style="142" customWidth="1"/>
    <col min="5" max="5" width="15.85546875" style="142" customWidth="1"/>
    <col min="6" max="16384" width="9.140625" style="142"/>
  </cols>
  <sheetData>
    <row r="1" spans="1:8" s="140" customFormat="1" ht="15.75" customHeight="1">
      <c r="A1" s="139" t="str">
        <f>NagAOC!A18</f>
        <v>Numer ewidencyjny wniosku:</v>
      </c>
      <c r="B1" s="139" t="str">
        <f>NagAOC!B18</f>
        <v xml:space="preserve"> </v>
      </c>
    </row>
    <row r="2" spans="1:8" s="140" customFormat="1" ht="15" customHeight="1"/>
    <row r="3" spans="1:8" ht="22.5" customHeight="1" thickBot="1">
      <c r="A3" s="141" t="s">
        <v>80</v>
      </c>
      <c r="B3" s="141"/>
      <c r="C3" s="141"/>
      <c r="D3" s="141"/>
      <c r="E3" s="140"/>
      <c r="F3" s="140"/>
      <c r="G3" s="140"/>
      <c r="H3" s="140"/>
    </row>
    <row r="4" spans="1:8" ht="29.25" customHeight="1" thickTop="1" thickBot="1">
      <c r="A4" s="143" t="s">
        <v>41</v>
      </c>
      <c r="B4" s="144" t="s">
        <v>74</v>
      </c>
      <c r="C4" s="141"/>
      <c r="D4" s="141"/>
      <c r="E4" s="140"/>
      <c r="F4" s="140"/>
      <c r="G4" s="140"/>
      <c r="H4" s="140"/>
    </row>
    <row r="5" spans="1:8" ht="18" customHeight="1" thickBot="1">
      <c r="A5" s="145"/>
      <c r="B5" s="146"/>
      <c r="C5" s="141"/>
      <c r="D5" s="141"/>
      <c r="E5" s="140"/>
      <c r="F5" s="140"/>
      <c r="G5" s="140"/>
      <c r="H5" s="140"/>
    </row>
    <row r="6" spans="1:8" ht="16.5" thickBot="1">
      <c r="A6" s="147"/>
      <c r="B6" s="148"/>
    </row>
    <row r="7" spans="1:8" ht="16.5" thickTop="1">
      <c r="A7" s="141"/>
      <c r="B7" s="141"/>
    </row>
    <row r="8" spans="1:8" ht="16.5" thickBot="1">
      <c r="A8" s="141" t="s">
        <v>81</v>
      </c>
    </row>
    <row r="9" spans="1:8" ht="17.25" thickTop="1" thickBot="1">
      <c r="A9" s="143" t="s">
        <v>41</v>
      </c>
      <c r="B9" s="144" t="s">
        <v>74</v>
      </c>
      <c r="C9" s="149"/>
      <c r="D9" s="149"/>
      <c r="E9" s="149"/>
      <c r="F9" s="149"/>
      <c r="G9" s="149"/>
      <c r="H9" s="149"/>
    </row>
    <row r="10" spans="1:8" ht="16.5" thickBot="1">
      <c r="A10" s="147" t="str">
        <f>IF(AND(EXACT(UPPER('[3]B. Kryteria dopuszczające'!E37),"X"), EXACT(UPPER('[3]B. Kryteria dopuszczające'!E38),"X")),"X","")</f>
        <v/>
      </c>
      <c r="B10" s="148" t="str">
        <f>IF(OR(EXACT(UPPER('[3]B. Kryteria dopuszczające'!D37),"X"), EXACT(UPPER('[3]B. Kryteria dopuszczające'!D38),"X")),"X","")</f>
        <v/>
      </c>
      <c r="C10" s="149"/>
      <c r="D10" s="149"/>
      <c r="E10" s="149"/>
      <c r="F10" s="149"/>
      <c r="G10" s="149"/>
      <c r="H10" s="149"/>
    </row>
    <row r="11" spans="1:8" ht="16.5" thickTop="1">
      <c r="A11" s="149"/>
      <c r="B11" s="149"/>
      <c r="C11" s="149"/>
      <c r="D11" s="149"/>
      <c r="E11" s="149"/>
      <c r="F11" s="149"/>
      <c r="G11" s="149"/>
      <c r="H11" s="149"/>
    </row>
    <row r="12" spans="1:8" ht="15.75">
      <c r="A12" s="150"/>
      <c r="B12" s="149"/>
      <c r="C12" s="149"/>
      <c r="D12" s="149"/>
      <c r="E12" s="149"/>
      <c r="F12" s="149"/>
      <c r="G12" s="149"/>
      <c r="H12" s="149"/>
    </row>
    <row r="13" spans="1:8" ht="15.75">
      <c r="A13" s="149"/>
      <c r="B13" s="149"/>
      <c r="C13" s="151"/>
      <c r="D13" s="149"/>
      <c r="E13" s="149"/>
      <c r="F13" s="149"/>
      <c r="G13" s="149"/>
      <c r="H13" s="149"/>
    </row>
    <row r="14" spans="1:8" ht="15.75">
      <c r="A14" s="149"/>
      <c r="B14" s="149"/>
      <c r="C14" s="149"/>
      <c r="D14" s="149"/>
      <c r="E14" s="149"/>
      <c r="F14" s="149"/>
      <c r="G14" s="149"/>
    </row>
    <row r="15" spans="1:8" ht="15.75">
      <c r="A15" s="149" t="s">
        <v>75</v>
      </c>
      <c r="C15" s="152">
        <v>0</v>
      </c>
      <c r="D15" s="149" t="s">
        <v>76</v>
      </c>
      <c r="E15" s="153" t="str">
        <f>[3]słownie!E5</f>
        <v>zero zł 0/100</v>
      </c>
      <c r="F15" s="149"/>
      <c r="G15" s="149"/>
    </row>
  </sheetData>
  <pageMargins left="0.70866141732283472" right="0.70866141732283472" top="0.39370078740157483" bottom="0.74803149606299213" header="0.31496062992125984" footer="0.31496062992125984"/>
  <pageSetup paperSize="9" scale="91" orientation="landscape" r:id="rId1"/>
  <headerFooter>
    <oddFooter xml:space="preserve">&amp;C&amp;"-,Standardowy"Strona &amp;P z &amp;N&amp;"Arial,Normalny"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NagAOC</vt:lpstr>
      <vt:lpstr>A. Kryteria Formalne </vt:lpstr>
      <vt:lpstr>B. Kryteria dopuszczające</vt:lpstr>
      <vt:lpstr>Wynik oceny </vt:lpstr>
      <vt:lpstr>'B. Kryteria dopuszczające'!_GoBack</vt:lpstr>
      <vt:lpstr>'A. Kryteria Formalne '!Obszar_wydruku</vt:lpstr>
      <vt:lpstr>'B. Kryteria dopuszczające'!Obszar_wydruku</vt:lpstr>
      <vt:lpstr>NagAOC!Obszar_wydruku</vt:lpstr>
      <vt:lpstr>'Wynik oceny '!Obszar_wydruku</vt:lpstr>
      <vt:lpstr>NagAOC!OLE_LINK1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2018-09-18T13:36:49Z</dcterms:modified>
</cp:coreProperties>
</file>